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 activeTab="1"/>
  </bookViews>
  <sheets>
    <sheet name="Tổng" sheetId="3" r:id="rId1"/>
    <sheet name="Bieu1 TW trong nuoc " sheetId="1" r:id="rId2"/>
    <sheet name="Bieu3 ODA" sheetId="2" r:id="rId3"/>
  </sheets>
  <externalReferences>
    <externalReference r:id="rId4"/>
    <externalReference r:id="rId5"/>
    <externalReference r:id="rId6"/>
    <externalReference r:id="rId7"/>
  </externalReferences>
  <definedNames>
    <definedName name="________dvu2005">2.37</definedName>
    <definedName name="________dvu2010">3.05</definedName>
    <definedName name="________dvu97">1.36</definedName>
    <definedName name="________dvu98">1.48</definedName>
    <definedName name="________dvu99">1.61</definedName>
    <definedName name="________nln2005">2.32</definedName>
    <definedName name="________nln2010">2.95</definedName>
    <definedName name="________nln97">1.39</definedName>
    <definedName name="________nln98">1.52</definedName>
    <definedName name="________nln99">1.65</definedName>
    <definedName name="____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_dvu2005">2.37</definedName>
    <definedName name="_______dvu2010">3.05</definedName>
    <definedName name="_______dvu97">1.36</definedName>
    <definedName name="_______dvu98">1.48</definedName>
    <definedName name="_______dvu99">1.61</definedName>
    <definedName name="_______Goi8" localSheetId="2" hidden="1">{"'Sheet1'!$L$16"}</definedName>
    <definedName name="_______Goi8" hidden="1">{"'Sheet1'!$L$16"}</definedName>
    <definedName name="_______LAN3" localSheetId="2" hidden="1">{"'Sheet1'!$L$16"}</definedName>
    <definedName name="_______LAN3" hidden="1">{"'Sheet1'!$L$16"}</definedName>
    <definedName name="_______lk2" localSheetId="2" hidden="1">{"'Sheet1'!$L$16"}</definedName>
    <definedName name="_______lk2" hidden="1">{"'Sheet1'!$L$16"}</definedName>
    <definedName name="_______nln2005">2.32</definedName>
    <definedName name="_______nln2010">2.95</definedName>
    <definedName name="_______nln97">1.39</definedName>
    <definedName name="_______nln98">1.52</definedName>
    <definedName name="_______nln99">1.65</definedName>
    <definedName name="_______tt3" localSheetId="2" hidden="1">{"'Sheet1'!$L$16"}</definedName>
    <definedName name="_______tt3" hidden="1">{"'Sheet1'!$L$16"}</definedName>
    <definedName name="___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a2" localSheetId="2" hidden="1">{"'Sheet1'!$L$16"}</definedName>
    <definedName name="______a2" hidden="1">{"'Sheet1'!$L$16"}</definedName>
    <definedName name="______D1" localSheetId="2" hidden="1">{"'Sheet1'!$L$16"}</definedName>
    <definedName name="______D1" hidden="1">{"'Sheet1'!$L$16"}</definedName>
    <definedName name="______d1500" localSheetId="2" hidden="1">{"'Sheet1'!$L$16"}</definedName>
    <definedName name="______d1500" hidden="1">{"'Sheet1'!$L$16"}</definedName>
    <definedName name="______dvu2005">2.37</definedName>
    <definedName name="______dvu2010">3.05</definedName>
    <definedName name="______dvu97">1.36</definedName>
    <definedName name="______dvu98">1.48</definedName>
    <definedName name="______dvu99">1.61</definedName>
    <definedName name="______Goi8" localSheetId="2" hidden="1">{"'Sheet1'!$L$16"}</definedName>
    <definedName name="______Goi8" hidden="1">{"'Sheet1'!$L$16"}</definedName>
    <definedName name="______K146" localSheetId="2" hidden="1">{"'Sheet1'!$L$16"}</definedName>
    <definedName name="______K146" hidden="1">{"'Sheet1'!$L$16"}</definedName>
    <definedName name="______LAN3" localSheetId="2" hidden="1">{"'Sheet1'!$L$16"}</definedName>
    <definedName name="______LAN3" hidden="1">{"'Sheet1'!$L$16"}</definedName>
    <definedName name="______lk2" localSheetId="2" hidden="1">{"'Sheet1'!$L$16"}</definedName>
    <definedName name="______lk2" hidden="1">{"'Sheet1'!$L$16"}</definedName>
    <definedName name="______nln2005">2.32</definedName>
    <definedName name="______nln2010">2.95</definedName>
    <definedName name="______nln97">1.39</definedName>
    <definedName name="______nln98">1.52</definedName>
    <definedName name="______nln99">1.65</definedName>
    <definedName name="______NSO2" localSheetId="2" hidden="1">{"'Sheet1'!$L$16"}</definedName>
    <definedName name="______NSO2" hidden="1">{"'Sheet1'!$L$16"}</definedName>
    <definedName name="______PA3" localSheetId="2" hidden="1">{"'Sheet1'!$L$16"}</definedName>
    <definedName name="______PA3" hidden="1">{"'Sheet1'!$L$16"}</definedName>
    <definedName name="______td1" localSheetId="2" hidden="1">{"'Sheet1'!$L$16"}</definedName>
    <definedName name="______td1" hidden="1">{"'Sheet1'!$L$16"}</definedName>
    <definedName name="______tt3" localSheetId="2" hidden="1">{"'Sheet1'!$L$16"}</definedName>
    <definedName name="______tt3" hidden="1">{"'Sheet1'!$L$16"}</definedName>
    <definedName name="_____a1" localSheetId="2" hidden="1">{"'Sheet1'!$L$16"}</definedName>
    <definedName name="_____a1" hidden="1">{"'Sheet1'!$L$16"}</definedName>
    <definedName name="__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a2" localSheetId="2" hidden="1">{"'Sheet1'!$L$16"}</definedName>
    <definedName name="_____a2" hidden="1">{"'Sheet1'!$L$16"}</definedName>
    <definedName name="_____A65700">NA()</definedName>
    <definedName name="_____A65800">NA()</definedName>
    <definedName name="_____A66000">NA()</definedName>
    <definedName name="_____A67000">NA()</definedName>
    <definedName name="_____A68000">NA()</definedName>
    <definedName name="_____A70000">NA()</definedName>
    <definedName name="_____A75000">NA()</definedName>
    <definedName name="_____A85000">NA()</definedName>
    <definedName name="_____abb91">NA()</definedName>
    <definedName name="_____cep1" localSheetId="2" hidden="1">{"'Sheet1'!$L$16"}</definedName>
    <definedName name="_____cep1" hidden="1">{"'Sheet1'!$L$16"}</definedName>
    <definedName name="_____Coc39" localSheetId="2" hidden="1">{"'Sheet1'!$L$16"}</definedName>
    <definedName name="_____Coc39" hidden="1">{"'Sheet1'!$L$16"}</definedName>
    <definedName name="_____CT250">NA()</definedName>
    <definedName name="_____D1" localSheetId="2" hidden="1">{"'Sheet1'!$L$16"}</definedName>
    <definedName name="_____D1" hidden="1">{"'Sheet1'!$L$16"}</definedName>
    <definedName name="_____d1500" localSheetId="2" hidden="1">{"'Sheet1'!$L$16"}</definedName>
    <definedName name="_____d1500" hidden="1">{"'Sheet1'!$L$16"}</definedName>
    <definedName name="_____dvu2000">1.77</definedName>
    <definedName name="_____dvu2005">2.37</definedName>
    <definedName name="_____dvu2010">3.05</definedName>
    <definedName name="_____dvu97">1.36</definedName>
    <definedName name="_____dvu98">1.48</definedName>
    <definedName name="_____dvu99">1.61</definedName>
    <definedName name="_____Goi8" localSheetId="2" hidden="1">{"'Sheet1'!$L$16"}</definedName>
    <definedName name="_____Goi8" hidden="1">{"'Sheet1'!$L$16"}</definedName>
    <definedName name="_____h1" localSheetId="2" hidden="1">{"'Sheet1'!$L$16"}</definedName>
    <definedName name="_____h1" hidden="1">{"'Sheet1'!$L$16"}</definedName>
    <definedName name="_____HKy2">NA()</definedName>
    <definedName name="_____hsm2">1.1289</definedName>
    <definedName name="_____hu1" localSheetId="2" hidden="1">{"'Sheet1'!$L$16"}</definedName>
    <definedName name="_____hu1" hidden="1">{"'Sheet1'!$L$16"}</definedName>
    <definedName name="_____hu2" localSheetId="2" hidden="1">{"'Sheet1'!$L$16"}</definedName>
    <definedName name="_____hu2" hidden="1">{"'Sheet1'!$L$16"}</definedName>
    <definedName name="_____hu5" localSheetId="2" hidden="1">{"'Sheet1'!$L$16"}</definedName>
    <definedName name="_____hu5" hidden="1">{"'Sheet1'!$L$16"}</definedName>
    <definedName name="_____hu6" localSheetId="2" hidden="1">{"'Sheet1'!$L$16"}</definedName>
    <definedName name="_____hu6" hidden="1">{"'Sheet1'!$L$16"}</definedName>
    <definedName name="_____K146" localSheetId="2" hidden="1">{"'Sheet1'!$L$16"}</definedName>
    <definedName name="_____K146" hidden="1">{"'Sheet1'!$L$16"}</definedName>
    <definedName name="_____Lan1" localSheetId="2" hidden="1">{"'Sheet1'!$L$16"}</definedName>
    <definedName name="_____Lan1" hidden="1">{"'Sheet1'!$L$16"}</definedName>
    <definedName name="_____LAN3" localSheetId="2" hidden="1">{"'Sheet1'!$L$16"}</definedName>
    <definedName name="_____LAN3" hidden="1">{"'Sheet1'!$L$16"}</definedName>
    <definedName name="_____lk2" localSheetId="2" hidden="1">{"'Sheet1'!$L$16"}</definedName>
    <definedName name="_____lk2" hidden="1">{"'Sheet1'!$L$16"}</definedName>
    <definedName name="_____NK5" localSheetId="2" hidden="1">{"'Sheet1'!$L$16"}</definedName>
    <definedName name="_____NK5" hidden="1">{"'Sheet1'!$L$16"}</definedName>
    <definedName name="_____nln2005">2.32</definedName>
    <definedName name="_____nln2010">2.95</definedName>
    <definedName name="_____nln97">1.39</definedName>
    <definedName name="_____nln98">1.52</definedName>
    <definedName name="_____nln99">1.65</definedName>
    <definedName name="_____NSO2" localSheetId="2" hidden="1">{"'Sheet1'!$L$16"}</definedName>
    <definedName name="_____NSO2" hidden="1">{"'Sheet1'!$L$16"}</definedName>
    <definedName name="_____PA3" localSheetId="2" hidden="1">{"'Sheet1'!$L$16"}</definedName>
    <definedName name="_____PA3" hidden="1">{"'Sheet1'!$L$16"}</definedName>
    <definedName name="_____sat10">NA()</definedName>
    <definedName name="_____sat14">NA()</definedName>
    <definedName name="_____sat6">NA()</definedName>
    <definedName name="_____sat8">NA()</definedName>
    <definedName name="_____Su70">NA()</definedName>
    <definedName name="_____td1" localSheetId="2" hidden="1">{"'Sheet1'!$L$16"}</definedName>
    <definedName name="_____td1" hidden="1">{"'Sheet1'!$L$16"}</definedName>
    <definedName name="_____th100">NA()</definedName>
    <definedName name="_____TH160">NA()</definedName>
    <definedName name="_____tr375">NA()</definedName>
    <definedName name="_____tt3" localSheetId="2" hidden="1">{"'Sheet1'!$L$16"}</definedName>
    <definedName name="_____tt3" hidden="1">{"'Sheet1'!$L$16"}</definedName>
    <definedName name="_____TT31" localSheetId="2" hidden="1">{"'Sheet1'!$L$16"}</definedName>
    <definedName name="_____TT31" hidden="1">{"'Sheet1'!$L$16"}</definedName>
    <definedName name="_____VAN1">NA()</definedName>
    <definedName name="_____VLP2" localSheetId="2" hidden="1">{"'Sheet1'!$L$16"}</definedName>
    <definedName name="_____VLP2" hidden="1">{"'Sheet1'!$L$16"}</definedName>
    <definedName name="____a1" localSheetId="2" hidden="1">{"'Sheet1'!$L$16"}</definedName>
    <definedName name="____a1" hidden="1">{"'Sheet1'!$L$16"}</definedName>
    <definedName name="_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a2" localSheetId="2" hidden="1">{"'Sheet1'!$L$16"}</definedName>
    <definedName name="____a2" hidden="1">{"'Sheet1'!$L$16"}</definedName>
    <definedName name="____A65800">NA()</definedName>
    <definedName name="____A66000">NA()</definedName>
    <definedName name="____A67000">NA()</definedName>
    <definedName name="____A68000">NA()</definedName>
    <definedName name="____A70000">NA()</definedName>
    <definedName name="____A75000">NA()</definedName>
    <definedName name="____A85000">NA()</definedName>
    <definedName name="____abb91">NA()</definedName>
    <definedName name="____Coc39" localSheetId="2" hidden="1">{"'Sheet1'!$L$16"}</definedName>
    <definedName name="____Coc39" hidden="1">{"'Sheet1'!$L$16"}</definedName>
    <definedName name="____D1" localSheetId="2" hidden="1">{"'Sheet1'!$L$16"}</definedName>
    <definedName name="____D1" hidden="1">{"'Sheet1'!$L$16"}</definedName>
    <definedName name="____d1500" localSheetId="2" hidden="1">{"'Sheet1'!$L$16"}</definedName>
    <definedName name="____d1500" hidden="1">{"'Sheet1'!$L$16"}</definedName>
    <definedName name="____dvu2000">1.77</definedName>
    <definedName name="____dvu2005">2.37</definedName>
    <definedName name="____dvu2010">3.05</definedName>
    <definedName name="____dvu97">1.36</definedName>
    <definedName name="____dvu98">1.48</definedName>
    <definedName name="____dvu99">1.61</definedName>
    <definedName name="____Goi8" localSheetId="2" hidden="1">{"'Sheet1'!$L$16"}</definedName>
    <definedName name="____Goi8" hidden="1">{"'Sheet1'!$L$16"}</definedName>
    <definedName name="____hsm2">1.1289</definedName>
    <definedName name="____K146" localSheetId="2" hidden="1">{"'Sheet1'!$L$16"}</definedName>
    <definedName name="____K146" hidden="1">{"'Sheet1'!$L$16"}</definedName>
    <definedName name="____Lan1" localSheetId="2" hidden="1">{"'Sheet1'!$L$16"}</definedName>
    <definedName name="____Lan1" hidden="1">{"'Sheet1'!$L$16"}</definedName>
    <definedName name="____LAN3" localSheetId="2" hidden="1">{"'Sheet1'!$L$16"}</definedName>
    <definedName name="____LAN3" hidden="1">{"'Sheet1'!$L$16"}</definedName>
    <definedName name="____lk2" localSheetId="2" hidden="1">{"'Sheet1'!$L$16"}</definedName>
    <definedName name="____lk2" hidden="1">{"'Sheet1'!$L$16"}</definedName>
    <definedName name="____NK5" localSheetId="2" hidden="1">{"'Sheet1'!$L$16"}</definedName>
    <definedName name="____NK5" hidden="1">{"'Sheet1'!$L$16"}</definedName>
    <definedName name="____nln2000">1.8</definedName>
    <definedName name="____nln2005">2.32</definedName>
    <definedName name="____nln2010">2.95</definedName>
    <definedName name="____nln97">1.39</definedName>
    <definedName name="____nln98">1.52</definedName>
    <definedName name="____nln99">1.65</definedName>
    <definedName name="____NSO2" localSheetId="2" hidden="1">{"'Sheet1'!$L$16"}</definedName>
    <definedName name="____NSO2" hidden="1">{"'Sheet1'!$L$16"}</definedName>
    <definedName name="____PA3" localSheetId="2" hidden="1">{"'Sheet1'!$L$16"}</definedName>
    <definedName name="____PA3" hidden="1">{"'Sheet1'!$L$16"}</definedName>
    <definedName name="____sat14">NA()</definedName>
    <definedName name="____sat6">NA()</definedName>
    <definedName name="____sat8">NA()</definedName>
    <definedName name="____Su70">NA()</definedName>
    <definedName name="____td1" localSheetId="2" hidden="1">{"'Sheet1'!$L$16"}</definedName>
    <definedName name="____td1" hidden="1">{"'Sheet1'!$L$16"}</definedName>
    <definedName name="____TH160">NA()</definedName>
    <definedName name="____tr375">NA()</definedName>
    <definedName name="____tt3" localSheetId="2" hidden="1">{"'Sheet1'!$L$16"}</definedName>
    <definedName name="____tt3" hidden="1">{"'Sheet1'!$L$16"}</definedName>
    <definedName name="____VLP2" localSheetId="2" hidden="1">{"'Sheet1'!$L$16"}</definedName>
    <definedName name="____VLP2" hidden="1">{"'Sheet1'!$L$16"}</definedName>
    <definedName name="___a1" localSheetId="2" hidden="1">{"'Sheet1'!$L$16"}</definedName>
    <definedName name="___a1" hidden="1">{"'Sheet1'!$L$16"}</definedName>
    <definedName name="_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a2" localSheetId="2" hidden="1">{"'Sheet1'!$L$16"}</definedName>
    <definedName name="___a2" hidden="1">{"'Sheet1'!$L$16"}</definedName>
    <definedName name="___A65800">NA()</definedName>
    <definedName name="___A66000">NA()</definedName>
    <definedName name="___A67000">NA()</definedName>
    <definedName name="___A68000">NA()</definedName>
    <definedName name="___A70000">NA()</definedName>
    <definedName name="___A75000">NA()</definedName>
    <definedName name="___A85000">NA()</definedName>
    <definedName name="___abb91">NA()</definedName>
    <definedName name="___B11" localSheetId="2">{"BIEUBA~1.XLS"}</definedName>
    <definedName name="___B11">{"BIEUBA~1.XLS"}</definedName>
    <definedName name="___cep1" localSheetId="2" hidden="1">{"'Sheet1'!$L$16"}</definedName>
    <definedName name="___cep1" hidden="1">{"'Sheet1'!$L$16"}</definedName>
    <definedName name="___Coc39" localSheetId="2" hidden="1">{"'Sheet1'!$L$16"}</definedName>
    <definedName name="___Coc39" hidden="1">{"'Sheet1'!$L$16"}</definedName>
    <definedName name="___CT250">NA()</definedName>
    <definedName name="___D1" localSheetId="2" hidden="1">{"'Sheet1'!$L$16"}</definedName>
    <definedName name="___D1" hidden="1">{"'Sheet1'!$L$16"}</definedName>
    <definedName name="___d1500" localSheetId="2" hidden="1">{"'Sheet1'!$L$16"}</definedName>
    <definedName name="___d1500" hidden="1">{"'Sheet1'!$L$16"}</definedName>
    <definedName name="___dvu2000">1.77</definedName>
    <definedName name="___dvu2005">2.37</definedName>
    <definedName name="___dvu2010">3.05</definedName>
    <definedName name="___dvu97">1.36</definedName>
    <definedName name="___dvu98">1.48</definedName>
    <definedName name="___dvu99">1.61</definedName>
    <definedName name="___Goi8" localSheetId="2" hidden="1">{"'Sheet1'!$L$16"}</definedName>
    <definedName name="___Goi8" hidden="1">{"'Sheet1'!$L$16"}</definedName>
    <definedName name="___h1" localSheetId="2" hidden="1">{"'Sheet1'!$L$16"}</definedName>
    <definedName name="___h1" hidden="1">{"'Sheet1'!$L$16"}</definedName>
    <definedName name="___hsm2">1.1289</definedName>
    <definedName name="___hu1" localSheetId="2" hidden="1">{"'Sheet1'!$L$16"}</definedName>
    <definedName name="___hu1" hidden="1">{"'Sheet1'!$L$16"}</definedName>
    <definedName name="___hu2" localSheetId="2" hidden="1">{"'Sheet1'!$L$16"}</definedName>
    <definedName name="___hu2" hidden="1">{"'Sheet1'!$L$16"}</definedName>
    <definedName name="___hu5" localSheetId="2" hidden="1">{"'Sheet1'!$L$16"}</definedName>
    <definedName name="___hu5" hidden="1">{"'Sheet1'!$L$16"}</definedName>
    <definedName name="___hu6" localSheetId="2" hidden="1">{"'Sheet1'!$L$16"}</definedName>
    <definedName name="___hu6" hidden="1">{"'Sheet1'!$L$16"}</definedName>
    <definedName name="___K146" localSheetId="2" hidden="1">{"'Sheet1'!$L$16"}</definedName>
    <definedName name="___K146" hidden="1">{"'Sheet1'!$L$16"}</definedName>
    <definedName name="___Lan1" localSheetId="2" hidden="1">{"'Sheet1'!$L$16"}</definedName>
    <definedName name="___Lan1" hidden="1">{"'Sheet1'!$L$16"}</definedName>
    <definedName name="___LAN3" localSheetId="2" hidden="1">{"'Sheet1'!$L$16"}</definedName>
    <definedName name="___LAN3" hidden="1">{"'Sheet1'!$L$16"}</definedName>
    <definedName name="___lk2" localSheetId="2" hidden="1">{"'Sheet1'!$L$16"}</definedName>
    <definedName name="___lk2" hidden="1">{"'Sheet1'!$L$16"}</definedName>
    <definedName name="___m4" localSheetId="2" hidden="1">{"'Sheet1'!$L$16"}</definedName>
    <definedName name="___m4" hidden="1">{"'Sheet1'!$L$16"}</definedName>
    <definedName name="___NK5" localSheetId="2" hidden="1">{"'Sheet1'!$L$16"}</definedName>
    <definedName name="___NK5" hidden="1">{"'Sheet1'!$L$16"}</definedName>
    <definedName name="___nln2005">2.32</definedName>
    <definedName name="___nln2010">2.95</definedName>
    <definedName name="___nln97">1.39</definedName>
    <definedName name="___nln98">1.52</definedName>
    <definedName name="___nln99">1.65</definedName>
    <definedName name="___NSO2" localSheetId="2" hidden="1">{"'Sheet1'!$L$16"}</definedName>
    <definedName name="___NSO2" hidden="1">{"'Sheet1'!$L$16"}</definedName>
    <definedName name="___PA3" localSheetId="2" hidden="1">{"'Sheet1'!$L$16"}</definedName>
    <definedName name="___PA3" hidden="1">{"'Sheet1'!$L$16"}</definedName>
    <definedName name="___PL3" hidden="1">#REF!</definedName>
    <definedName name="___sat14">NA()</definedName>
    <definedName name="___sat6">NA()</definedName>
    <definedName name="___sat8">NA()</definedName>
    <definedName name="___Su70">NA()</definedName>
    <definedName name="___td1" localSheetId="2" hidden="1">{"'Sheet1'!$L$16"}</definedName>
    <definedName name="___td1" hidden="1">{"'Sheet1'!$L$16"}</definedName>
    <definedName name="___TH160">NA()</definedName>
    <definedName name="___tr375">NA()</definedName>
    <definedName name="___tt3" localSheetId="2" hidden="1">{"'Sheet1'!$L$16"}</definedName>
    <definedName name="___tt3" hidden="1">{"'Sheet1'!$L$16"}</definedName>
    <definedName name="___TT31" localSheetId="2" hidden="1">{"'Sheet1'!$L$16"}</definedName>
    <definedName name="___TT31" hidden="1">{"'Sheet1'!$L$16"}</definedName>
    <definedName name="___vc4" localSheetId="2" hidden="1">{"'Sheet1'!$L$16"}</definedName>
    <definedName name="___vc4" hidden="1">{"'Sheet1'!$L$16"}</definedName>
    <definedName name="___VLP2" localSheetId="2" hidden="1">{"'Sheet1'!$L$16"}</definedName>
    <definedName name="___VLP2" hidden="1">{"'Sheet1'!$L$16"}</definedName>
    <definedName name="__2_0ten_" hidden="1">#REF!</definedName>
    <definedName name="__a1" localSheetId="2" hidden="1">{"'Sheet1'!$L$16"}</definedName>
    <definedName name="__a1" hidden="1">{"'Sheet1'!$L$16"}</definedName>
    <definedName name="_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2" localSheetId="2" hidden="1">{"'Sheet1'!$L$16"}</definedName>
    <definedName name="__a2" hidden="1">{"'Sheet1'!$L$16"}</definedName>
    <definedName name="__A65800">NA()</definedName>
    <definedName name="__A66000">NA()</definedName>
    <definedName name="__A67000">NA()</definedName>
    <definedName name="__A68000">NA()</definedName>
    <definedName name="__A70000">NA()</definedName>
    <definedName name="__A75000">NA()</definedName>
    <definedName name="__A85000">NA()</definedName>
    <definedName name="__abb91">NA()</definedName>
    <definedName name="__b100000" localSheetId="1">#REF!</definedName>
    <definedName name="__b100000" localSheetId="2">#REF!</definedName>
    <definedName name="__b100000">#REF!</definedName>
    <definedName name="__B72172" localSheetId="1">#REF!</definedName>
    <definedName name="__B72172">#REF!</definedName>
    <definedName name="__B86000" localSheetId="1">#REF!</definedName>
    <definedName name="__B86000">#REF!</definedName>
    <definedName name="__bac3">12413</definedName>
    <definedName name="__bac4">13529</definedName>
    <definedName name="__bac5">15483</definedName>
    <definedName name="__Bal02" localSheetId="1">#REF!</definedName>
    <definedName name="__Bal02" localSheetId="2">#REF!</definedName>
    <definedName name="__Bal02">#REF!</definedName>
    <definedName name="__boi1" localSheetId="1">#REF!</definedName>
    <definedName name="__boi1">#REF!</definedName>
    <definedName name="__boi2" localSheetId="1">#REF!</definedName>
    <definedName name="__boi2">#REF!</definedName>
    <definedName name="__Coc39" localSheetId="2" hidden="1">{"'Sheet1'!$L$16"}</definedName>
    <definedName name="__Coc39" hidden="1">{"'Sheet1'!$L$16"}</definedName>
    <definedName name="__CON1" localSheetId="1">#REF!</definedName>
    <definedName name="__CON1">#REF!</definedName>
    <definedName name="__CON2" localSheetId="1">#REF!</definedName>
    <definedName name="__CON2">#REF!</definedName>
    <definedName name="__CT250">NA()</definedName>
    <definedName name="__D1" localSheetId="2" hidden="1">{"'Sheet1'!$L$16"}</definedName>
    <definedName name="__D1" hidden="1">{"'Sheet1'!$L$16"}</definedName>
    <definedName name="__d1500" localSheetId="2" hidden="1">{"'Sheet1'!$L$16"}</definedName>
    <definedName name="__d1500" hidden="1">{"'Sheet1'!$L$16"}</definedName>
    <definedName name="__DAT1" localSheetId="1">#REF!</definedName>
    <definedName name="__DAT1">#REF!</definedName>
    <definedName name="__DAT10" localSheetId="1">#REF!</definedName>
    <definedName name="__DAT10">#REF!</definedName>
    <definedName name="__DAT11" localSheetId="1">#REF!</definedName>
    <definedName name="__DAT11">#REF!</definedName>
    <definedName name="__DAT12" localSheetId="1">#REF!</definedName>
    <definedName name="__DAT12">#REF!</definedName>
    <definedName name="__DAT13" localSheetId="1">#REF!</definedName>
    <definedName name="__DAT13">#REF!</definedName>
    <definedName name="__DAT14" localSheetId="1">#REF!</definedName>
    <definedName name="__DAT14">#REF!</definedName>
    <definedName name="__DAT15" localSheetId="1">#REF!</definedName>
    <definedName name="__DAT15">#REF!</definedName>
    <definedName name="__DAT16" localSheetId="1">#REF!</definedName>
    <definedName name="__DAT16">#REF!</definedName>
    <definedName name="__DAT2" localSheetId="1">#REF!</definedName>
    <definedName name="__DAT2">#REF!</definedName>
    <definedName name="__DAT3" localSheetId="1">#REF!</definedName>
    <definedName name="__DAT3">#REF!</definedName>
    <definedName name="__DAT4" localSheetId="1">#REF!</definedName>
    <definedName name="__DAT4">#REF!</definedName>
    <definedName name="__DAT5" localSheetId="1">#REF!</definedName>
    <definedName name="__DAT5">#REF!</definedName>
    <definedName name="__DAT6" localSheetId="1">#REF!</definedName>
    <definedName name="__DAT6">#REF!</definedName>
    <definedName name="__DAT7" localSheetId="1">#REF!</definedName>
    <definedName name="__DAT7">#REF!</definedName>
    <definedName name="__DAT8" localSheetId="1">#REF!</definedName>
    <definedName name="__DAT8">#REF!</definedName>
    <definedName name="__DAT9" localSheetId="1">#REF!</definedName>
    <definedName name="__DAT9">#REF!</definedName>
    <definedName name="__ddn400" localSheetId="1">#REF!</definedName>
    <definedName name="__ddn400">#REF!</definedName>
    <definedName name="__ddn600" localSheetId="1">#REF!</definedName>
    <definedName name="__ddn600">#REF!</definedName>
    <definedName name="__dvu2000">1.77</definedName>
    <definedName name="__dvu2005">2.37</definedName>
    <definedName name="__dvu2010">3.05</definedName>
    <definedName name="__dvu97">1.36</definedName>
    <definedName name="__dvu98">1.48</definedName>
    <definedName name="__dvu99">1.61</definedName>
    <definedName name="__E99999" localSheetId="1">#REF!</definedName>
    <definedName name="__E99999" localSheetId="2">#REF!</definedName>
    <definedName name="__E99999">#REF!</definedName>
    <definedName name="__Goi8" localSheetId="2" hidden="1">{"'Sheet1'!$L$16"}</definedName>
    <definedName name="__Goi8" hidden="1">{"'Sheet1'!$L$16"}</definedName>
    <definedName name="__hsm2">1.1289</definedName>
    <definedName name="__K146" localSheetId="2" hidden="1">{"'Sheet1'!$L$16"}</definedName>
    <definedName name="__K146" hidden="1">{"'Sheet1'!$L$16"}</definedName>
    <definedName name="__KM188" localSheetId="1">#REF!</definedName>
    <definedName name="__KM188">#REF!</definedName>
    <definedName name="__km189" localSheetId="1">#REF!</definedName>
    <definedName name="__km189">#REF!</definedName>
    <definedName name="__km190" localSheetId="1">#REF!</definedName>
    <definedName name="__km190">#REF!</definedName>
    <definedName name="__km191" localSheetId="1">#REF!</definedName>
    <definedName name="__km191">#REF!</definedName>
    <definedName name="__km192" localSheetId="1">#REF!</definedName>
    <definedName name="__km192">#REF!</definedName>
    <definedName name="__km193" localSheetId="1">#REF!</definedName>
    <definedName name="__km193">#REF!</definedName>
    <definedName name="__km194" localSheetId="1">#REF!</definedName>
    <definedName name="__km194">#REF!</definedName>
    <definedName name="__km195" localSheetId="1">#REF!</definedName>
    <definedName name="__km195">#REF!</definedName>
    <definedName name="__km196" localSheetId="1">#REF!</definedName>
    <definedName name="__km196">#REF!</definedName>
    <definedName name="__km197" localSheetId="1">#REF!</definedName>
    <definedName name="__km197">#REF!</definedName>
    <definedName name="__km198" localSheetId="1">#REF!</definedName>
    <definedName name="__km198">#REF!</definedName>
    <definedName name="__Knc57">"$#REF!.$C$130"</definedName>
    <definedName name="__Kvl36">"$#REF!.$C$126"</definedName>
    <definedName name="__Lan1" localSheetId="2" hidden="1">{"'Sheet1'!$L$16"}</definedName>
    <definedName name="__Lan1" hidden="1">{"'Sheet1'!$L$16"}</definedName>
    <definedName name="__LAN3" localSheetId="2" hidden="1">{"'Sheet1'!$L$16"}</definedName>
    <definedName name="__LAN3" hidden="1">{"'Sheet1'!$L$16"}</definedName>
    <definedName name="__lk2" localSheetId="2" hidden="1">{"'Sheet1'!$L$16"}</definedName>
    <definedName name="__lk2" hidden="1">{"'Sheet1'!$L$16"}</definedName>
    <definedName name="__MAC12" localSheetId="1">#REF!</definedName>
    <definedName name="__MAC12">#REF!</definedName>
    <definedName name="__MAC46" localSheetId="1">#REF!</definedName>
    <definedName name="__MAC46">#REF!</definedName>
    <definedName name="__MAG1" localSheetId="1">#REF!</definedName>
    <definedName name="__MAG1">#REF!</definedName>
    <definedName name="__NCL100" localSheetId="1">#REF!</definedName>
    <definedName name="__NCL100">#REF!</definedName>
    <definedName name="__NCL200" localSheetId="1">#REF!</definedName>
    <definedName name="__NCL200">#REF!</definedName>
    <definedName name="__NCL250" localSheetId="1">#REF!</definedName>
    <definedName name="__NCL250">#REF!</definedName>
    <definedName name="__NET2" localSheetId="1">#REF!</definedName>
    <definedName name="__NET2">#REF!</definedName>
    <definedName name="__nin190" localSheetId="1">#REF!</definedName>
    <definedName name="__nin190">#REF!</definedName>
    <definedName name="__NK5" localSheetId="2" hidden="1">{"'Sheet1'!$L$16"}</definedName>
    <definedName name="__NK5" hidden="1">{"'Sheet1'!$L$16"}</definedName>
    <definedName name="__nln2005">2.32</definedName>
    <definedName name="__nln2010">2.95</definedName>
    <definedName name="__nln97">1.39</definedName>
    <definedName name="__nln98">1.52</definedName>
    <definedName name="__nln99">1.65</definedName>
    <definedName name="__NSO2" localSheetId="2" hidden="1">{"'Sheet1'!$L$16"}</definedName>
    <definedName name="__NSO2" hidden="1">{"'Sheet1'!$L$16"}</definedName>
    <definedName name="__PA3" localSheetId="2" hidden="1">{"'Sheet1'!$L$16"}</definedName>
    <definedName name="__PA3" hidden="1">{"'Sheet1'!$L$16"}</definedName>
    <definedName name="__sat14">NA()</definedName>
    <definedName name="__Sat27" localSheetId="1">#REF!</definedName>
    <definedName name="__Sat27" localSheetId="2">#REF!</definedName>
    <definedName name="__Sat27">#REF!</definedName>
    <definedName name="__Sat6" localSheetId="1">#REF!</definedName>
    <definedName name="__Sat6">#REF!</definedName>
    <definedName name="__sat8">NA()</definedName>
    <definedName name="__sc1" localSheetId="1">#REF!</definedName>
    <definedName name="__sc1" localSheetId="2">#REF!</definedName>
    <definedName name="__sc1">#REF!</definedName>
    <definedName name="__SC2" localSheetId="1">#REF!</definedName>
    <definedName name="__SC2">#REF!</definedName>
    <definedName name="__sc3" localSheetId="1">#REF!</definedName>
    <definedName name="__sc3">#REF!</definedName>
    <definedName name="__SN3" localSheetId="1">#REF!</definedName>
    <definedName name="__SN3">#REF!</definedName>
    <definedName name="__su12">NA()</definedName>
    <definedName name="__Su70">NA()</definedName>
    <definedName name="__TB03" localSheetId="1">#REF!</definedName>
    <definedName name="__TB03" localSheetId="2">#REF!</definedName>
    <definedName name="__TB03">#REF!</definedName>
    <definedName name="__TB0902" localSheetId="1">#REF!</definedName>
    <definedName name="__TB0902">#REF!</definedName>
    <definedName name="__TB2002" localSheetId="1">#REF!</definedName>
    <definedName name="__TB2002">#REF!</definedName>
    <definedName name="__td1" localSheetId="2" hidden="1">{"'Sheet1'!$L$16"}</definedName>
    <definedName name="__td1" hidden="1">{"'Sheet1'!$L$16"}</definedName>
    <definedName name="__TH160">NA()</definedName>
    <definedName name="__tk1111" localSheetId="1">#REF!</definedName>
    <definedName name="__tk1111">#REF!</definedName>
    <definedName name="__tk1112" localSheetId="1">#REF!</definedName>
    <definedName name="__tk1112">#REF!</definedName>
    <definedName name="__tk131" localSheetId="1">#REF!</definedName>
    <definedName name="__tk131">#REF!</definedName>
    <definedName name="__tk1331" localSheetId="1">#REF!</definedName>
    <definedName name="__tk1331">#REF!</definedName>
    <definedName name="__tk139" localSheetId="1">#REF!</definedName>
    <definedName name="__tk139">#REF!</definedName>
    <definedName name="__tk141" localSheetId="1">#REF!</definedName>
    <definedName name="__tk141">#REF!</definedName>
    <definedName name="__tk142" localSheetId="1">#REF!</definedName>
    <definedName name="__tk142">#REF!</definedName>
    <definedName name="__tk144" localSheetId="1">#REF!</definedName>
    <definedName name="__tk144">#REF!</definedName>
    <definedName name="__tk152" localSheetId="1">#REF!</definedName>
    <definedName name="__tk152">#REF!</definedName>
    <definedName name="__tk153" localSheetId="1">#REF!</definedName>
    <definedName name="__tk153">#REF!</definedName>
    <definedName name="__tk154" localSheetId="1">#REF!</definedName>
    <definedName name="__tk154">#REF!</definedName>
    <definedName name="__tk155" localSheetId="1">#REF!</definedName>
    <definedName name="__tk155">#REF!</definedName>
    <definedName name="__tk159" localSheetId="1">#REF!</definedName>
    <definedName name="__tk159">#REF!</definedName>
    <definedName name="__tk214" localSheetId="1">#REF!</definedName>
    <definedName name="__tk214">#REF!</definedName>
    <definedName name="__tk3331" localSheetId="1">#REF!</definedName>
    <definedName name="__tk3331">#REF!</definedName>
    <definedName name="__tk334" localSheetId="1">#REF!</definedName>
    <definedName name="__tk334">#REF!</definedName>
    <definedName name="__tk335" localSheetId="1">#REF!</definedName>
    <definedName name="__tk335">#REF!</definedName>
    <definedName name="__tk336" localSheetId="1">#REF!</definedName>
    <definedName name="__tk336">#REF!</definedName>
    <definedName name="__tk3384" localSheetId="1">#REF!</definedName>
    <definedName name="__tk3384">#REF!</definedName>
    <definedName name="__tk341" localSheetId="1">#REF!</definedName>
    <definedName name="__tk341">#REF!</definedName>
    <definedName name="__tk344" localSheetId="1">#REF!</definedName>
    <definedName name="__tk344">#REF!</definedName>
    <definedName name="__tk413" localSheetId="1">#REF!</definedName>
    <definedName name="__tk413">#REF!</definedName>
    <definedName name="__tk4211" localSheetId="1">#REF!</definedName>
    <definedName name="__tk4211">#REF!</definedName>
    <definedName name="__tk4212" localSheetId="1">#REF!</definedName>
    <definedName name="__tk4212">#REF!</definedName>
    <definedName name="__tk511" localSheetId="1">#REF!</definedName>
    <definedName name="__tk511">#REF!</definedName>
    <definedName name="__tk621" localSheetId="1">#REF!</definedName>
    <definedName name="__tk621">#REF!</definedName>
    <definedName name="__tk627" localSheetId="1">#REF!</definedName>
    <definedName name="__tk627">#REF!</definedName>
    <definedName name="__tk632" localSheetId="1">#REF!</definedName>
    <definedName name="__tk632">#REF!</definedName>
    <definedName name="__tk641" localSheetId="1">#REF!</definedName>
    <definedName name="__tk641">#REF!</definedName>
    <definedName name="__tk642" localSheetId="1">#REF!</definedName>
    <definedName name="__tk642">#REF!</definedName>
    <definedName name="__tk711" localSheetId="1">#REF!</definedName>
    <definedName name="__tk711">#REF!</definedName>
    <definedName name="__tk721" localSheetId="1">#REF!</definedName>
    <definedName name="__tk721">#REF!</definedName>
    <definedName name="__tk811" localSheetId="1">#REF!</definedName>
    <definedName name="__tk811">#REF!</definedName>
    <definedName name="__tk821" localSheetId="1">#REF!</definedName>
    <definedName name="__tk821">#REF!</definedName>
    <definedName name="__tk911" localSheetId="1">#REF!</definedName>
    <definedName name="__tk911">#REF!</definedName>
    <definedName name="__TL1" localSheetId="1">#REF!</definedName>
    <definedName name="__TL1">#REF!</definedName>
    <definedName name="__TL2" localSheetId="1">#REF!</definedName>
    <definedName name="__TL2">#REF!</definedName>
    <definedName name="__TL3" localSheetId="1">#REF!</definedName>
    <definedName name="__TL3">#REF!</definedName>
    <definedName name="__TLA120" localSheetId="1">#REF!</definedName>
    <definedName name="__TLA120">#REF!</definedName>
    <definedName name="__TLA35" localSheetId="1">#REF!</definedName>
    <definedName name="__TLA35">#REF!</definedName>
    <definedName name="__TLA50" localSheetId="1">#REF!</definedName>
    <definedName name="__TLA50">#REF!</definedName>
    <definedName name="__TLA70" localSheetId="1">#REF!</definedName>
    <definedName name="__TLA70">#REF!</definedName>
    <definedName name="__TLA95" localSheetId="1">#REF!</definedName>
    <definedName name="__TLA95">#REF!</definedName>
    <definedName name="__TM02" localSheetId="1">#REF!</definedName>
    <definedName name="__TM02">#REF!</definedName>
    <definedName name="__tr375">NA()</definedName>
    <definedName name="__tt3" localSheetId="2" hidden="1">{"'Sheet1'!$L$16"}</definedName>
    <definedName name="__tt3" hidden="1">{"'Sheet1'!$L$16"}</definedName>
    <definedName name="__tz593" localSheetId="1">#REF!</definedName>
    <definedName name="__tz593">#REF!</definedName>
    <definedName name="__VL100" localSheetId="1">#REF!</definedName>
    <definedName name="__VL100" localSheetId="2">#REF!</definedName>
    <definedName name="__VL100">#REF!</definedName>
    <definedName name="__vl2" localSheetId="2" hidden="1">{"'Sheet1'!$L$16"}</definedName>
    <definedName name="__vl2" hidden="1">{"'Sheet1'!$L$16"}</definedName>
    <definedName name="__VL200" localSheetId="1">#REF!</definedName>
    <definedName name="__VL200">#REF!</definedName>
    <definedName name="__VL250" localSheetId="1">#REF!</definedName>
    <definedName name="__VL250">#REF!</definedName>
    <definedName name="__VLP2" localSheetId="2" hidden="1">{"'Sheet1'!$L$16"}</definedName>
    <definedName name="__VLP2" hidden="1">{"'Sheet1'!$L$16"}</definedName>
    <definedName name="_1">#N/A</definedName>
    <definedName name="_1000A01">#N/A</definedName>
    <definedName name="_1000A01_26">NA()</definedName>
    <definedName name="_1000A01_28">NA()</definedName>
    <definedName name="_2">#N/A</definedName>
    <definedName name="_2_0_1">NA()</definedName>
    <definedName name="_2_0ten_" localSheetId="2" hidden="1">#REF!</definedName>
    <definedName name="_2_0ten_" hidden="1">#REF!</definedName>
    <definedName name="_26_0ten_" localSheetId="2" hidden="1">#REF!</definedName>
    <definedName name="_26_0ten_" hidden="1">#REF!</definedName>
    <definedName name="_27_0xoa_" localSheetId="2" hidden="1">#REF!</definedName>
    <definedName name="_27_0xoa_" hidden="1">#REF!</definedName>
    <definedName name="_28_0ten_" hidden="1">#REF!</definedName>
    <definedName name="_3_0ten_" hidden="1">#REF!</definedName>
    <definedName name="_3_0xoa_" hidden="1">#REF!</definedName>
    <definedName name="_30_0xoa_" hidden="1">#REF!</definedName>
    <definedName name="_4___0ten_" hidden="1">#REF!</definedName>
    <definedName name="_4_0xoa_" hidden="1">#REF!</definedName>
    <definedName name="_41Excel_BuiltIn_Database_1">"$#REF!.$#REF!$#REF!"</definedName>
    <definedName name="_5_0xoa_" localSheetId="2" hidden="1">#REF!</definedName>
    <definedName name="_5_0xoa_" hidden="1">#REF!</definedName>
    <definedName name="_6___0xoa_" localSheetId="2" hidden="1">#REF!</definedName>
    <definedName name="_6___0xoa_" hidden="1">#REF!</definedName>
    <definedName name="_6_0ten_" localSheetId="2" hidden="1">#REF!</definedName>
    <definedName name="_6_0ten_" hidden="1">#REF!</definedName>
    <definedName name="_9_0xoa_" hidden="1">#REF!</definedName>
    <definedName name="_9_5" localSheetId="1">#REF!</definedName>
    <definedName name="_9_5">#REF!</definedName>
    <definedName name="_a1" localSheetId="2" hidden="1">{"'Sheet1'!$L$16"}</definedName>
    <definedName name="_a1" hidden="1">{"'Sheet1'!$L$16"}</definedName>
    <definedName name="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2" hidden="1">{"'Sheet1'!$L$16"}</definedName>
    <definedName name="_a2" hidden="1">{"'Sheet1'!$L$16"}</definedName>
    <definedName name="_A65800">NA()</definedName>
    <definedName name="_A66000">NA()</definedName>
    <definedName name="_A67000">NA()</definedName>
    <definedName name="_A68000">NA()</definedName>
    <definedName name="_A70000">NA()</definedName>
    <definedName name="_A75000">NA()</definedName>
    <definedName name="_A85000">NA()</definedName>
    <definedName name="_abb91">NA()</definedName>
    <definedName name="_b100000" localSheetId="1">#REF!</definedName>
    <definedName name="_b100000" localSheetId="2">#REF!</definedName>
    <definedName name="_b100000">#REF!</definedName>
    <definedName name="_B11" localSheetId="2">{"BIEUBA~1.XLS"}</definedName>
    <definedName name="_B11">{"BIEUBA~1.XLS"}</definedName>
    <definedName name="_B72172" localSheetId="1">#REF!</definedName>
    <definedName name="_B72172">#REF!</definedName>
    <definedName name="_B86000" localSheetId="1">#REF!</definedName>
    <definedName name="_B86000">#REF!</definedName>
    <definedName name="_bac3">12413</definedName>
    <definedName name="_bac4">13529</definedName>
    <definedName name="_bac5">15483</definedName>
    <definedName name="_Bal02" localSheetId="1">#REF!</definedName>
    <definedName name="_Bal02" localSheetId="2">#REF!</definedName>
    <definedName name="_Bal02">#REF!</definedName>
    <definedName name="_ban2" localSheetId="2" hidden="1">{"'Sheet1'!$L$16"}</definedName>
    <definedName name="_ban2" hidden="1">{"'Sheet1'!$L$16"}</definedName>
    <definedName name="_boi1" localSheetId="1">#REF!</definedName>
    <definedName name="_boi1">#REF!</definedName>
    <definedName name="_boi2" localSheetId="1">#REF!</definedName>
    <definedName name="_boi2">#REF!</definedName>
    <definedName name="_Builtin155" hidden="1">#N/A</definedName>
    <definedName name="_cep1" localSheetId="2" hidden="1">{"'Sheet1'!$L$16"}</definedName>
    <definedName name="_cep1" hidden="1">{"'Sheet1'!$L$16"}</definedName>
    <definedName name="_Coc39" localSheetId="2" hidden="1">{"'Sheet1'!$L$16"}</definedName>
    <definedName name="_Coc39" hidden="1">{"'Sheet1'!$L$16"}</definedName>
    <definedName name="_CON1" localSheetId="1">#REF!</definedName>
    <definedName name="_CON1">#REF!</definedName>
    <definedName name="_CON2" localSheetId="1">#REF!</definedName>
    <definedName name="_CON2">#REF!</definedName>
    <definedName name="_Cot">"#NAME!_Cot"</definedName>
    <definedName name="_CT250">NA()</definedName>
    <definedName name="_D1" localSheetId="2" hidden="1">{"'Sheet1'!$L$16"}</definedName>
    <definedName name="_D1" hidden="1">{"'Sheet1'!$L$16"}</definedName>
    <definedName name="_d1500" localSheetId="2" hidden="1">{"'Sheet1'!$L$16"}</definedName>
    <definedName name="_d1500" hidden="1">{"'Sheet1'!$L$16"}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2" localSheetId="1">#REF!</definedName>
    <definedName name="_DAT2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_DayNeo">"#NAME!_DayNeo"</definedName>
    <definedName name="_ddn400" localSheetId="1">#REF!</definedName>
    <definedName name="_ddn400" localSheetId="2">#REF!</definedName>
    <definedName name="_ddn400">#REF!</definedName>
    <definedName name="_ddn600" localSheetId="1">#REF!</definedName>
    <definedName name="_ddn600">#REF!</definedName>
    <definedName name="_dvu2005">2.37</definedName>
    <definedName name="_dvu2010">3.05</definedName>
    <definedName name="_dvu97">1.36</definedName>
    <definedName name="_dvu98">1.48</definedName>
    <definedName name="_dvu99">1.61</definedName>
    <definedName name="_e">NA()</definedName>
    <definedName name="_E99999" localSheetId="1">#REF!</definedName>
    <definedName name="_E99999" localSheetId="2">#REF!</definedName>
    <definedName name="_E99999">#REF!</definedName>
    <definedName name="_Fill" localSheetId="1" hidden="1">#REF!</definedName>
    <definedName name="_Fill" hidden="1">#REF!</definedName>
    <definedName name="_xlnm._FilterDatabase" localSheetId="1" hidden="1">'Bieu1 TW trong nuoc '!$A$10:$AO$10</definedName>
    <definedName name="_xlnm._FilterDatabase" localSheetId="2" hidden="1">#REF!</definedName>
    <definedName name="_xlnm._FilterDatabase" hidden="1">#REF!</definedName>
    <definedName name="_Goi8" localSheetId="2" hidden="1">{"'Sheet1'!$L$16"}</definedName>
    <definedName name="_Goi8" hidden="1">{"'Sheet1'!$L$16"}</definedName>
    <definedName name="_h1" localSheetId="2" hidden="1">{"'Sheet1'!$L$16"}</definedName>
    <definedName name="_h1" hidden="1">{"'Sheet1'!$L$16"}</definedName>
    <definedName name="_hsm2">1.1289</definedName>
    <definedName name="_hu1" localSheetId="2" hidden="1">{"'Sheet1'!$L$16"}</definedName>
    <definedName name="_hu1" hidden="1">{"'Sheet1'!$L$16"}</definedName>
    <definedName name="_hu2" localSheetId="2" hidden="1">{"'Sheet1'!$L$16"}</definedName>
    <definedName name="_hu2" hidden="1">{"'Sheet1'!$L$16"}</definedName>
    <definedName name="_hu5" localSheetId="2" hidden="1">{"'Sheet1'!$L$16"}</definedName>
    <definedName name="_hu5" hidden="1">{"'Sheet1'!$L$16"}</definedName>
    <definedName name="_hu6" localSheetId="2" hidden="1">{"'Sheet1'!$L$16"}</definedName>
    <definedName name="_hu6" hidden="1">{"'Sheet1'!$L$16"}</definedName>
    <definedName name="_K146" localSheetId="2" hidden="1">{"'Sheet1'!$L$16"}</definedName>
    <definedName name="_K146" hidden="1">{"'Sheet1'!$L$16"}</definedName>
    <definedName name="_Kcdon">"#NAME!_Kcdon"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hidden="1">#REF!</definedName>
    <definedName name="_KH08" localSheetId="2" hidden="1">{#N/A,#N/A,FALSE,"Chi tiÆt"}</definedName>
    <definedName name="_KH08" hidden="1">{#N/A,#N/A,FALSE,"Chi tiÆt"}</definedName>
    <definedName name="_KM188" localSheetId="1">#REF!</definedName>
    <definedName name="_KM188">#REF!</definedName>
    <definedName name="_km189" localSheetId="1">#REF!</definedName>
    <definedName name="_km189">#REF!</definedName>
    <definedName name="_km190" localSheetId="1">#REF!</definedName>
    <definedName name="_km190">#REF!</definedName>
    <definedName name="_km191" localSheetId="1">#REF!</definedName>
    <definedName name="_km191">#REF!</definedName>
    <definedName name="_km192" localSheetId="1">#REF!</definedName>
    <definedName name="_km192">#REF!</definedName>
    <definedName name="_km193" localSheetId="1">#REF!</definedName>
    <definedName name="_km193">#REF!</definedName>
    <definedName name="_km194" localSheetId="1">#REF!</definedName>
    <definedName name="_km194">#REF!</definedName>
    <definedName name="_km195" localSheetId="1">#REF!</definedName>
    <definedName name="_km195">#REF!</definedName>
    <definedName name="_km196" localSheetId="1">#REF!</definedName>
    <definedName name="_km196">#REF!</definedName>
    <definedName name="_km197" localSheetId="1">#REF!</definedName>
    <definedName name="_km197">#REF!</definedName>
    <definedName name="_km198" localSheetId="1">#REF!</definedName>
    <definedName name="_km198">#REF!</definedName>
    <definedName name="_Knc57">"$#REF!.$C$130"</definedName>
    <definedName name="_Kvl36">"$#REF!.$C$126"</definedName>
    <definedName name="_KyHieu">"#NAME!_KyHieu"</definedName>
    <definedName name="_Lan1" localSheetId="2" hidden="1">{"'Sheet1'!$L$16"}</definedName>
    <definedName name="_Lan1" hidden="1">{"'Sheet1'!$L$16"}</definedName>
    <definedName name="_LAN3" localSheetId="2" hidden="1">{"'Sheet1'!$L$16"}</definedName>
    <definedName name="_LAN3" hidden="1">{"'Sheet1'!$L$16"}</definedName>
    <definedName name="_lk2" localSheetId="2" hidden="1">{"'Sheet1'!$L$16"}</definedName>
    <definedName name="_lk2" hidden="1">{"'Sheet1'!$L$16"}</definedName>
    <definedName name="_M36" localSheetId="2" hidden="1">{"'Sheet1'!$L$16"}</definedName>
    <definedName name="_M36" hidden="1">{"'Sheet1'!$L$16"}</definedName>
    <definedName name="_m4" localSheetId="2" hidden="1">{"'Sheet1'!$L$16"}</definedName>
    <definedName name="_m4" hidden="1">{"'Sheet1'!$L$16"}</definedName>
    <definedName name="_MAC12" localSheetId="1">#REF!</definedName>
    <definedName name="_MAC12">#REF!</definedName>
    <definedName name="_MAC46" localSheetId="1">#REF!</definedName>
    <definedName name="_MAC46">#REF!</definedName>
    <definedName name="_MAG1" localSheetId="1">#REF!</definedName>
    <definedName name="_MAG1">#REF!</definedName>
    <definedName name="_Mong">"#NAME!_Mong"</definedName>
    <definedName name="_MongCotNeo">"#NAME!_MongCotNeo"</definedName>
    <definedName name="_MongNeo">"#NAME!_MongNeo"</definedName>
    <definedName name="_NCL100" localSheetId="1">#REF!</definedName>
    <definedName name="_NCL100" localSheetId="2">#REF!</definedName>
    <definedName name="_NCL100">#REF!</definedName>
    <definedName name="_NCL200" localSheetId="1">#REF!</definedName>
    <definedName name="_NCL200">#REF!</definedName>
    <definedName name="_NCL250" localSheetId="1">#REF!</definedName>
    <definedName name="_NCL250">#REF!</definedName>
    <definedName name="_NET2" localSheetId="1">#REF!</definedName>
    <definedName name="_NET2">#REF!</definedName>
    <definedName name="_nin190" localSheetId="1">#REF!</definedName>
    <definedName name="_nin190">#REF!</definedName>
    <definedName name="_NK5" localSheetId="2" hidden="1">{"'Sheet1'!$L$16"}</definedName>
    <definedName name="_NK5" hidden="1">{"'Sheet1'!$L$16"}</definedName>
    <definedName name="_nln2005">2.32</definedName>
    <definedName name="_nln2010">2.95</definedName>
    <definedName name="_nln97">1.39</definedName>
    <definedName name="_nln98">1.52</definedName>
    <definedName name="_nln99">1.65</definedName>
    <definedName name="_NSO2" localSheetId="2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2" hidden="1">{"'Sheet1'!$L$16"}</definedName>
    <definedName name="_PA3" hidden="1">{"'Sheet1'!$L$16"}</definedName>
    <definedName name="_Parse_Out" localSheetId="2" hidden="1">[1]Quantity!#REF!</definedName>
    <definedName name="_Parse_Out" hidden="1">[1]Quantity!#REF!</definedName>
    <definedName name="_phu2" localSheetId="2" hidden="1">{"'Sheet1'!$L$16"}</definedName>
    <definedName name="_phu2" hidden="1">{"'Sheet1'!$L$16"}</definedName>
    <definedName name="_PL3" localSheetId="2" hidden="1">#REF!</definedName>
    <definedName name="_PL3" hidden="1">#REF!</definedName>
    <definedName name="_Sat27" localSheetId="1">#REF!</definedName>
    <definedName name="_Sat27">#REF!</definedName>
    <definedName name="_Sat6" localSheetId="1">#REF!</definedName>
    <definedName name="_Sat6">#REF!</definedName>
    <definedName name="_sc1" localSheetId="1">#REF!</definedName>
    <definedName name="_sc1">#REF!</definedName>
    <definedName name="_SC2" localSheetId="1">#REF!</definedName>
    <definedName name="_SC2">#REF!</definedName>
    <definedName name="_sc3" localSheetId="1">#REF!</definedName>
    <definedName name="_sc3">#REF!</definedName>
    <definedName name="_SN3" localSheetId="1">#REF!</definedName>
    <definedName name="_SN3">#REF!</definedName>
    <definedName name="_Sort" localSheetId="1" hidden="1">#REF!</definedName>
    <definedName name="_Sort" hidden="1">#REF!</definedName>
    <definedName name="_Su">"#NAME!_Su"</definedName>
    <definedName name="_TB03" localSheetId="1">#REF!</definedName>
    <definedName name="_TB03" localSheetId="2">#REF!</definedName>
    <definedName name="_TB03">#REF!</definedName>
    <definedName name="_TB0902" localSheetId="1">#REF!</definedName>
    <definedName name="_TB0902">#REF!</definedName>
    <definedName name="_TB2002" localSheetId="1">#REF!</definedName>
    <definedName name="_TB2002">#REF!</definedName>
    <definedName name="_td1" localSheetId="2" hidden="1">{"'Sheet1'!$L$16"}</definedName>
    <definedName name="_td1" hidden="1">{"'Sheet1'!$L$16"}</definedName>
    <definedName name="_TH160">NA()</definedName>
    <definedName name="_tk1111" localSheetId="1">#REF!</definedName>
    <definedName name="_tk1111">#REF!</definedName>
    <definedName name="_tk1112" localSheetId="1">#REF!</definedName>
    <definedName name="_tk1112">#REF!</definedName>
    <definedName name="_tk131" localSheetId="1">#REF!</definedName>
    <definedName name="_tk131">#REF!</definedName>
    <definedName name="_tk1331" localSheetId="1">#REF!</definedName>
    <definedName name="_tk1331">#REF!</definedName>
    <definedName name="_tk139" localSheetId="1">#REF!</definedName>
    <definedName name="_tk139">#REF!</definedName>
    <definedName name="_tk141" localSheetId="1">#REF!</definedName>
    <definedName name="_tk141">#REF!</definedName>
    <definedName name="_tk142" localSheetId="1">#REF!</definedName>
    <definedName name="_tk142">#REF!</definedName>
    <definedName name="_tk144" localSheetId="1">#REF!</definedName>
    <definedName name="_tk144">#REF!</definedName>
    <definedName name="_tk152" localSheetId="1">#REF!</definedName>
    <definedName name="_tk152">#REF!</definedName>
    <definedName name="_tk153" localSheetId="1">#REF!</definedName>
    <definedName name="_tk153">#REF!</definedName>
    <definedName name="_tk154" localSheetId="1">#REF!</definedName>
    <definedName name="_tk154">#REF!</definedName>
    <definedName name="_tk155" localSheetId="1">#REF!</definedName>
    <definedName name="_tk155">#REF!</definedName>
    <definedName name="_tk159" localSheetId="1">#REF!</definedName>
    <definedName name="_tk159">#REF!</definedName>
    <definedName name="_tk214" localSheetId="1">#REF!</definedName>
    <definedName name="_tk214">#REF!</definedName>
    <definedName name="_tk3331" localSheetId="1">#REF!</definedName>
    <definedName name="_tk3331">#REF!</definedName>
    <definedName name="_tk334" localSheetId="1">#REF!</definedName>
    <definedName name="_tk334">#REF!</definedName>
    <definedName name="_tk335" localSheetId="1">#REF!</definedName>
    <definedName name="_tk335">#REF!</definedName>
    <definedName name="_tk336" localSheetId="1">#REF!</definedName>
    <definedName name="_tk336">#REF!</definedName>
    <definedName name="_tk3384" localSheetId="1">#REF!</definedName>
    <definedName name="_tk3384">#REF!</definedName>
    <definedName name="_tk341" localSheetId="1">#REF!</definedName>
    <definedName name="_tk341">#REF!</definedName>
    <definedName name="_tk344" localSheetId="1">#REF!</definedName>
    <definedName name="_tk344">#REF!</definedName>
    <definedName name="_tk413" localSheetId="1">#REF!</definedName>
    <definedName name="_tk413">#REF!</definedName>
    <definedName name="_tk4211" localSheetId="1">#REF!</definedName>
    <definedName name="_tk4211">#REF!</definedName>
    <definedName name="_tk4212" localSheetId="1">#REF!</definedName>
    <definedName name="_tk4212">#REF!</definedName>
    <definedName name="_tk511" localSheetId="1">#REF!</definedName>
    <definedName name="_tk511">#REF!</definedName>
    <definedName name="_tk621" localSheetId="1">#REF!</definedName>
    <definedName name="_tk621">#REF!</definedName>
    <definedName name="_tk627" localSheetId="1">#REF!</definedName>
    <definedName name="_tk627">#REF!</definedName>
    <definedName name="_tk632" localSheetId="1">#REF!</definedName>
    <definedName name="_tk632">#REF!</definedName>
    <definedName name="_tk641" localSheetId="1">#REF!</definedName>
    <definedName name="_tk641">#REF!</definedName>
    <definedName name="_tk642" localSheetId="1">#REF!</definedName>
    <definedName name="_tk642">#REF!</definedName>
    <definedName name="_tk711" localSheetId="1">#REF!</definedName>
    <definedName name="_tk711">#REF!</definedName>
    <definedName name="_tk721" localSheetId="1">#REF!</definedName>
    <definedName name="_tk721">#REF!</definedName>
    <definedName name="_tk811" localSheetId="1">#REF!</definedName>
    <definedName name="_tk811">#REF!</definedName>
    <definedName name="_tk821" localSheetId="1">#REF!</definedName>
    <definedName name="_tk821">#REF!</definedName>
    <definedName name="_tk911" localSheetId="1">#REF!</definedName>
    <definedName name="_tk911">#REF!</definedName>
    <definedName name="_TL1" localSheetId="1">#REF!</definedName>
    <definedName name="_TL1">#REF!</definedName>
    <definedName name="_TL2" localSheetId="1">#REF!</definedName>
    <definedName name="_TL2">#REF!</definedName>
    <definedName name="_TL3" localSheetId="1">#REF!</definedName>
    <definedName name="_TL3">#REF!</definedName>
    <definedName name="_TLA120" localSheetId="1">#REF!</definedName>
    <definedName name="_TLA120">#REF!</definedName>
    <definedName name="_TLA35" localSheetId="1">#REF!</definedName>
    <definedName name="_TLA35">#REF!</definedName>
    <definedName name="_TLA50" localSheetId="1">#REF!</definedName>
    <definedName name="_TLA50">#REF!</definedName>
    <definedName name="_TLA70" localSheetId="1">#REF!</definedName>
    <definedName name="_TLA70">#REF!</definedName>
    <definedName name="_TLA95" localSheetId="1">#REF!</definedName>
    <definedName name="_TLA95">#REF!</definedName>
    <definedName name="_TM02" localSheetId="1">#REF!</definedName>
    <definedName name="_TM02">#REF!</definedName>
    <definedName name="_tr375">NA()</definedName>
    <definedName name="_Tru21" localSheetId="2" hidden="1">{"'Sheet1'!$L$16"}</definedName>
    <definedName name="_Tru21" hidden="1">{"'Sheet1'!$L$16"}</definedName>
    <definedName name="_tt3" localSheetId="2" hidden="1">{"'Sheet1'!$L$16"}</definedName>
    <definedName name="_tt3" hidden="1">{"'Sheet1'!$L$16"}</definedName>
    <definedName name="_TT31" localSheetId="2" hidden="1">{"'Sheet1'!$L$16"}</definedName>
    <definedName name="_TT31" hidden="1">{"'Sheet1'!$L$16"}</definedName>
    <definedName name="_tz593" localSheetId="1">#REF!</definedName>
    <definedName name="_tz593">#REF!</definedName>
    <definedName name="_vc4" localSheetId="2" hidden="1">{"'Sheet1'!$L$16"}</definedName>
    <definedName name="_vc4" hidden="1">{"'Sheet1'!$L$16"}</definedName>
    <definedName name="_VL100" localSheetId="1">#REF!</definedName>
    <definedName name="_VL100">#REF!</definedName>
    <definedName name="_vl2" localSheetId="2" hidden="1">{"'Sheet1'!$L$16"}</definedName>
    <definedName name="_vl2" hidden="1">{"'Sheet1'!$L$16"}</definedName>
    <definedName name="_VL200" localSheetId="1">#REF!</definedName>
    <definedName name="_VL200">#REF!</definedName>
    <definedName name="_VL250" localSheetId="1">#REF!</definedName>
    <definedName name="_VL250">#REF!</definedName>
    <definedName name="_VLP2" localSheetId="2" hidden="1">{"'Sheet1'!$L$16"}</definedName>
    <definedName name="_VLP2" hidden="1">{"'Sheet1'!$L$16"}</definedName>
    <definedName name="_Xa">"#NAME!_Xa"</definedName>
    <definedName name="A" localSheetId="2">#REF!</definedName>
    <definedName name="A">#REF!</definedName>
    <definedName name="A01_">#N/A</definedName>
    <definedName name="A01__26">NA()</definedName>
    <definedName name="A01__28">NA()</definedName>
    <definedName name="A01AC">#N/A</definedName>
    <definedName name="A01AC_26">NA()</definedName>
    <definedName name="A01AC_28">NA()</definedName>
    <definedName name="A01CAT">#N/A</definedName>
    <definedName name="A01CAT_26">NA()</definedName>
    <definedName name="A01CAT_28">NA()</definedName>
    <definedName name="A01CODE">#N/A</definedName>
    <definedName name="A01CODE_26">NA()</definedName>
    <definedName name="A01CODE_28">NA()</definedName>
    <definedName name="A01DATA">#N/A</definedName>
    <definedName name="A01DATA_26">NA()</definedName>
    <definedName name="A01DATA_28">NA()</definedName>
    <definedName name="A01MI">#N/A</definedName>
    <definedName name="A01MI_26">NA()</definedName>
    <definedName name="A01MI_28">NA()</definedName>
    <definedName name="A01TO">#N/A</definedName>
    <definedName name="A01TO_26">NA()</definedName>
    <definedName name="A01TO_28">NA()</definedName>
    <definedName name="a1.1" localSheetId="1">#REF!</definedName>
    <definedName name="a1.1" localSheetId="2">#REF!</definedName>
    <definedName name="a1.1">#REF!</definedName>
    <definedName name="A120_" localSheetId="1">#REF!</definedName>
    <definedName name="A120_">#REF!</definedName>
    <definedName name="a277Print_Titles" localSheetId="1">#REF!</definedName>
    <definedName name="a277Print_Titles">#REF!</definedName>
    <definedName name="A35_" localSheetId="1">#REF!</definedName>
    <definedName name="A35_">#REF!</definedName>
    <definedName name="A50_" localSheetId="1">#REF!</definedName>
    <definedName name="A50_">#REF!</definedName>
    <definedName name="A70_" localSheetId="1">#REF!</definedName>
    <definedName name="A70_">#REF!</definedName>
    <definedName name="A95_" localSheetId="1">#REF!</definedName>
    <definedName name="A95_">#REF!</definedName>
    <definedName name="AA" localSheetId="1">#REF!</definedName>
    <definedName name="AA">#REF!</definedName>
    <definedName name="AAA">NA()</definedName>
    <definedName name="aabb" localSheetId="1">#REF!</definedName>
    <definedName name="aabb" localSheetId="2">#REF!</definedName>
    <definedName name="aabb">#REF!</definedName>
    <definedName name="AB" localSheetId="1">#REF!</definedName>
    <definedName name="AB">#REF!</definedName>
    <definedName name="abba" localSheetId="1">#REF!</definedName>
    <definedName name="abba">#REF!</definedName>
    <definedName name="AC120_" localSheetId="1">#REF!</definedName>
    <definedName name="AC120_">#REF!</definedName>
    <definedName name="AC35_" localSheetId="1">#REF!</definedName>
    <definedName name="AC35_">#REF!</definedName>
    <definedName name="AC50_" localSheetId="1">#REF!</definedName>
    <definedName name="AC50_">#REF!</definedName>
    <definedName name="AC70_" localSheetId="1">#REF!</definedName>
    <definedName name="AC70_">#REF!</definedName>
    <definedName name="AC95_" localSheetId="1">#REF!</definedName>
    <definedName name="AC95_">#REF!</definedName>
    <definedName name="acbtb" localSheetId="1">#REF!</definedName>
    <definedName name="acbtb">#REF!</definedName>
    <definedName name="Acc_Payable" localSheetId="1">#REF!</definedName>
    <definedName name="Acc_Payable">#REF!</definedName>
    <definedName name="Acc_Receivable" localSheetId="1">#REF!</definedName>
    <definedName name="Acc_Receivable">#REF!</definedName>
    <definedName name="AccessDatabase" hidden="1">"C:\Documents and Settings\trong.tran\My Documents\Phieu thu chi.mdb"</definedName>
    <definedName name="ADADADD" localSheetId="2" hidden="1">{"'Sheet1'!$L$16"}</definedName>
    <definedName name="ADADADD" hidden="1">{"'Sheet1'!$L$16"}</definedName>
    <definedName name="ag15F80" localSheetId="1">#REF!</definedName>
    <definedName name="ag15F80">#REF!</definedName>
    <definedName name="alfa" localSheetId="1">#REF!</definedName>
    <definedName name="alfa">#REF!</definedName>
    <definedName name="Alfan" localSheetId="1">#REF!</definedName>
    <definedName name="Alfan">#REF!</definedName>
    <definedName name="All_Item" localSheetId="1">#REF!</definedName>
    <definedName name="All_Item">#REF!</definedName>
    <definedName name="ALPIN">#N/A</definedName>
    <definedName name="ALPIN_26">NA()</definedName>
    <definedName name="ALPIN_28">NA()</definedName>
    <definedName name="ALPJYOU">#N/A</definedName>
    <definedName name="ALPJYOU_26">NA()</definedName>
    <definedName name="ALPJYOU_28">NA()</definedName>
    <definedName name="ALPTOI">#N/A</definedName>
    <definedName name="ALPTOI_26">NA()</definedName>
    <definedName name="ALPTOI_28">NA()</definedName>
    <definedName name="anscount" hidden="1">1</definedName>
    <definedName name="AS2DocOpenMode" hidden="1">"AS2DocumentEdit"</definedName>
    <definedName name="asd" localSheetId="2">{"Book1","Dt tonghop.xls"}</definedName>
    <definedName name="asd">{"Book1","Dt tonghop.xls"}</definedName>
    <definedName name="ATGT" localSheetId="2" hidden="1">{"'Sheet1'!$L$16"}</definedName>
    <definedName name="ATGT" hidden="1">{"'Sheet1'!$L$16"}</definedName>
    <definedName name="B_Isc" localSheetId="1">#REF!</definedName>
    <definedName name="B_Isc">#REF!</definedName>
    <definedName name="B1a" localSheetId="2">{"BIEUBA~1.XLS"}</definedName>
    <definedName name="B1a">{"BIEUBA~1.XLS"}</definedName>
    <definedName name="b60x" localSheetId="1">#REF!</definedName>
    <definedName name="b60x">#REF!</definedName>
    <definedName name="b80x" localSheetId="1">#REF!</definedName>
    <definedName name="b80x">#REF!</definedName>
    <definedName name="bac3.5">12971</definedName>
    <definedName name="bac3.7">13180</definedName>
    <definedName name="bac4.5">14925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ke_nop_nsach" localSheetId="1">#REF!</definedName>
    <definedName name="bang_ke_nop_nsach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arData" localSheetId="1">#REF!</definedName>
    <definedName name="BarData">#REF!</definedName>
    <definedName name="BB" localSheetId="1">#REF!</definedName>
    <definedName name="BB">#REF!</definedName>
    <definedName name="bdht15vl">NA()</definedName>
    <definedName name="bdht25nc">NA()</definedName>
    <definedName name="bdht25vl">NA()</definedName>
    <definedName name="bdht325nc">NA()</definedName>
    <definedName name="bdht325vl">NA()</definedName>
    <definedName name="BG" localSheetId="2">{"Book1","Dt tonghop.xls"}</definedName>
    <definedName name="BG">{"Book1","Dt tonghop.xls"}</definedName>
    <definedName name="Bgiang" localSheetId="2" hidden="1">{"'Sheet1'!$L$16"}</definedName>
    <definedName name="Bgiang" hidden="1">{"'Sheet1'!$L$16"}</definedName>
    <definedName name="bhfh" localSheetId="2" hidden="1">{"'Sheet1'!$L$16"}</definedName>
    <definedName name="bhfh" hidden="1">{"'Sheet1'!$L$16"}</definedName>
    <definedName name="Bien1" hidden="1">#REF!</definedName>
    <definedName name="Bieu1" localSheetId="2">{"BIEUBA~1.XLS"}</definedName>
    <definedName name="Bieu1">{"BIEUBA~1.XLS"}</definedName>
    <definedName name="Bieu2" localSheetId="2">{"BIEUBA~1.XLS"}</definedName>
    <definedName name="Bieu2">{"BIEUBA~1.XLS"}</definedName>
    <definedName name="BieuTCPC" hidden="1">#REF!</definedName>
    <definedName name="booking_CoGS" localSheetId="1">#REF!</definedName>
    <definedName name="booking_CoGS">#REF!</definedName>
    <definedName name="BOQ" localSheetId="1">#REF!</definedName>
    <definedName name="BOQ">#REF!</definedName>
    <definedName name="bp" localSheetId="1">#REF!</definedName>
    <definedName name="bp">#REF!</definedName>
    <definedName name="bpm" localSheetId="1">#REF!</definedName>
    <definedName name="bpm">#REF!</definedName>
    <definedName name="Bptc" localSheetId="1">#REF!</definedName>
    <definedName name="Bptc">#REF!</definedName>
    <definedName name="BT" localSheetId="1">#REF!</definedName>
    <definedName name="BT">#REF!</definedName>
    <definedName name="BT_125" localSheetId="1">#REF!</definedName>
    <definedName name="BT_125">#REF!</definedName>
    <definedName name="BT_A1" localSheetId="1">#REF!</definedName>
    <definedName name="BT_A1">#REF!</definedName>
    <definedName name="BT_A2.1" localSheetId="1">#REF!</definedName>
    <definedName name="BT_A2.1">#REF!</definedName>
    <definedName name="BT_A2.2" localSheetId="1">#REF!</definedName>
    <definedName name="BT_A2.2">#REF!</definedName>
    <definedName name="BT_B1" localSheetId="1">#REF!</definedName>
    <definedName name="BT_B1">#REF!</definedName>
    <definedName name="BT_B2" localSheetId="1">#REF!</definedName>
    <definedName name="BT_B2">#REF!</definedName>
    <definedName name="BT_C1" localSheetId="1">#REF!</definedName>
    <definedName name="BT_C1">#REF!</definedName>
    <definedName name="BT_loai_A2.1" localSheetId="1">#REF!</definedName>
    <definedName name="BT_loai_A2.1">#REF!</definedName>
    <definedName name="BT_P1" localSheetId="1">#REF!</definedName>
    <definedName name="BT_P1">#REF!</definedName>
    <definedName name="BT200_50" localSheetId="1">#REF!</definedName>
    <definedName name="BT200_50">#REF!</definedName>
    <definedName name="BTcot" localSheetId="1">#REF!</definedName>
    <definedName name="BTcot">#REF!</definedName>
    <definedName name="Btcot1" localSheetId="1">#REF!</definedName>
    <definedName name="Btcot1">#REF!</definedName>
    <definedName name="btl" localSheetId="2" hidden="1">{"'Sheet1'!$L$16"}</definedName>
    <definedName name="btl" hidden="1">{"'Sheet1'!$L$16"}</definedName>
    <definedName name="bùc" localSheetId="2">{"Book1","Dt tonghop.xls"}</definedName>
    <definedName name="bùc">{"Book1","Dt tonghop.xls"}</definedName>
    <definedName name="Bulongthepcoctiepdia">"$#REF!.$B$90:$D$94"</definedName>
    <definedName name="buoc" localSheetId="1">#REF!</definedName>
    <definedName name="buoc" localSheetId="2">#REF!</definedName>
    <definedName name="buoc">#REF!</definedName>
    <definedName name="Bust" localSheetId="1">#REF!</definedName>
    <definedName name="Bust">#REF!</definedName>
    <definedName name="Button_26">"SOKTMAY1003_SOQUI_VND__List"</definedName>
    <definedName name="Button_28">"SOKTMAY1003_SOQUI_VND__List"</definedName>
    <definedName name="BVCISUMMARY" localSheetId="1">#REF!</definedName>
    <definedName name="BVCISUMMARY" localSheetId="2">#REF!</definedName>
    <definedName name="BVCISUMMARY">#REF!</definedName>
    <definedName name="C_" localSheetId="1">#REF!</definedName>
    <definedName name="C_">#REF!</definedName>
    <definedName name="Cachdienchuoi">"$#REF!.$B$535:$D$561"</definedName>
    <definedName name="Cachdiendung">"$#REF!.$B$519:$D$534"</definedName>
    <definedName name="Cachdienhaap">"$#REF!.$B$553:$D$564"</definedName>
    <definedName name="CANON" localSheetId="2" hidden="1">{"'Sheet1'!$L$16"}</definedName>
    <definedName name="CANON" hidden="1">{"'Sheet1'!$L$16"}</definedName>
    <definedName name="Cap_DUL_doc_B" localSheetId="1">#REF!</definedName>
    <definedName name="Cap_DUL_doc_B">#REF!</definedName>
    <definedName name="CAP_DUL_ngang_B" localSheetId="1">#REF!</definedName>
    <definedName name="CAP_DUL_ngang_B">#REF!</definedName>
    <definedName name="Cat" localSheetId="1">#REF!</definedName>
    <definedName name="Cat">#REF!</definedName>
    <definedName name="Category_All" localSheetId="1">#REF!</definedName>
    <definedName name="Category_All">#REF!</definedName>
    <definedName name="CATIN">#N/A</definedName>
    <definedName name="CATIN_26">NA()</definedName>
    <definedName name="CATIN_28">NA()</definedName>
    <definedName name="CATJYOU">#N/A</definedName>
    <definedName name="CATJYOU_26">NA()</definedName>
    <definedName name="CATJYOU_28">NA()</definedName>
    <definedName name="CATREC">#N/A</definedName>
    <definedName name="CATREC_26">NA()</definedName>
    <definedName name="CATREC_28">NA()</definedName>
    <definedName name="CATSYU">#N/A</definedName>
    <definedName name="CATSYU_26">NA()</definedName>
    <definedName name="CATSYU_28">NA()</definedName>
    <definedName name="CatVang_HamYen">NA()</definedName>
    <definedName name="CC" localSheetId="1">#REF!</definedName>
    <definedName name="CC" localSheetId="2">#REF!</definedName>
    <definedName name="CC">#REF!</definedName>
    <definedName name="ccc" localSheetId="1">#REF!</definedName>
    <definedName name="ccc">#REF!</definedName>
    <definedName name="CCS" localSheetId="1">#REF!</definedName>
    <definedName name="CCS">#REF!</definedName>
    <definedName name="CDD" localSheetId="1">#REF!</definedName>
    <definedName name="CDD">#REF!</definedName>
    <definedName name="cfk" localSheetId="1">#REF!</definedName>
    <definedName name="cfk">#REF!</definedName>
    <definedName name="cgiovl">NA()</definedName>
    <definedName name="CGS_CLO" localSheetId="1">#REF!</definedName>
    <definedName name="CGS_CLO">#REF!</definedName>
    <definedName name="CH" localSheetId="1">#REF!</definedName>
    <definedName name="CH">#REF!</definedName>
    <definedName name="Chdate" hidden="1">#REF!</definedName>
    <definedName name="chhtvl">NA()</definedName>
    <definedName name="Chi_Phi_Chung" localSheetId="1">#REF!</definedName>
    <definedName name="Chi_Phi_Chung" localSheetId="2">#REF!</definedName>
    <definedName name="Chi_Phi_Chung">#REF!</definedName>
    <definedName name="chitietbgiang2" localSheetId="2" hidden="1">{"'Sheet1'!$L$16"}</definedName>
    <definedName name="chitietbgiang2" hidden="1">{"'Sheet1'!$L$16"}</definedName>
    <definedName name="chl" localSheetId="2" hidden="1">{"'Sheet1'!$L$16"}</definedName>
    <definedName name="chl" hidden="1">{"'Sheet1'!$L$16"}</definedName>
    <definedName name="chung">66</definedName>
    <definedName name="chuyen" localSheetId="2" hidden="1">{"'Sheet1'!$L$16"}</definedName>
    <definedName name="chuyen" hidden="1">{"'Sheet1'!$L$16"}</definedName>
    <definedName name="CK" localSheetId="1">#REF!</definedName>
    <definedName name="CK" localSheetId="2">#REF!</definedName>
    <definedName name="CK">#REF!</definedName>
    <definedName name="ckvl">NA()</definedName>
    <definedName name="Cl" localSheetId="1">#REF!</definedName>
    <definedName name="Cl" localSheetId="2">#REF!</definedName>
    <definedName name="Cl">#REF!</definedName>
    <definedName name="CLVC3">0.1</definedName>
    <definedName name="CLVCTB" localSheetId="1">#REF!</definedName>
    <definedName name="CLVCTB" localSheetId="2">#REF!</definedName>
    <definedName name="CLVCTB">#REF!</definedName>
    <definedName name="CLVL" localSheetId="1">#REF!</definedName>
    <definedName name="CLVL">#REF!</definedName>
    <definedName name="cnxd2005">2.19</definedName>
    <definedName name="cnxd2010">2.8</definedName>
    <definedName name="cnxd97">1.26</definedName>
    <definedName name="cnxd98">1.34</definedName>
    <definedName name="cnxd99">1.45</definedName>
    <definedName name="Co" localSheetId="1">#REF!</definedName>
    <definedName name="Co" localSheetId="2">#REF!</definedName>
    <definedName name="Co">#REF!</definedName>
    <definedName name="COBSDC" localSheetId="1">#REF!</definedName>
    <definedName name="COBSDC">#REF!</definedName>
    <definedName name="COC_1.2" localSheetId="1">#REF!</definedName>
    <definedName name="COC_1.2">#REF!</definedName>
    <definedName name="Coc_2m" localSheetId="1">#REF!</definedName>
    <definedName name="Coc_2m">#REF!</definedName>
    <definedName name="Coc_60" localSheetId="2" hidden="1">{"'Sheet1'!$L$16"}</definedName>
    <definedName name="Coc_60" hidden="1">{"'Sheet1'!$L$16"}</definedName>
    <definedName name="CoCauN" localSheetId="2" hidden="1">{"'Sheet1'!$L$16"}</definedName>
    <definedName name="CoCauN" hidden="1">{"'Sheet1'!$L$16"}</definedName>
    <definedName name="code" localSheetId="1">#REF!</definedName>
    <definedName name="code">#REF!</definedName>
    <definedName name="Cöï_ly_vaän_chuyeãn" localSheetId="1">#REF!</definedName>
    <definedName name="Cöï_ly_vaän_chuyeãn">#REF!</definedName>
    <definedName name="CÖÏ_LY_VAÄN_CHUYEÅN" localSheetId="1">#REF!</definedName>
    <definedName name="CÖÏ_LY_VAÄN_CHUYEÅN">#REF!</definedName>
    <definedName name="CÖÏ_LY_VAÄN_CHUYEÅN_3">"$#REF!.$C$4"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NST_EQ" localSheetId="1">#REF!</definedName>
    <definedName name="CONST_EQ">#REF!</definedName>
    <definedName name="Continue" localSheetId="1">#REF!</definedName>
    <definedName name="Continue">#REF!</definedName>
    <definedName name="conversion" localSheetId="1">#REF!</definedName>
    <definedName name="conversion">#REF!</definedName>
    <definedName name="COPLDC" localSheetId="1">#REF!</definedName>
    <definedName name="COPLDC">#REF!</definedName>
    <definedName name="coppha">"$#REF!.$F$10"</definedName>
    <definedName name="Cot_thep">NA()</definedName>
    <definedName name="COVER" localSheetId="1">#REF!</definedName>
    <definedName name="COVER" localSheetId="2">#REF!</definedName>
    <definedName name="COVER">#REF!</definedName>
    <definedName name="CP" localSheetId="1" hidden="1">#REF!</definedName>
    <definedName name="CP" hidden="1">#REF!</definedName>
    <definedName name="CPC" localSheetId="1">#REF!</definedName>
    <definedName name="CPC">#REF!</definedName>
    <definedName name="CPTB">"$#REF!.$P$1"</definedName>
    <definedName name="cptdhsmt">#N/A</definedName>
    <definedName name="cptdtdt">#N/A</definedName>
    <definedName name="cptdtkkt">#N/A</definedName>
    <definedName name="CPVC100" localSheetId="1">#REF!</definedName>
    <definedName name="CPVC100" localSheetId="2">#REF!</definedName>
    <definedName name="CPVC100">#REF!</definedName>
    <definedName name="CRD" localSheetId="1">#REF!</definedName>
    <definedName name="CRD">#REF!</definedName>
    <definedName name="crit" localSheetId="1">#REF!</definedName>
    <definedName name="crit">#REF!</definedName>
    <definedName name="crit1" localSheetId="1">#REF!</definedName>
    <definedName name="crit1">#REF!</definedName>
    <definedName name="crit4" localSheetId="1">#REF!</definedName>
    <definedName name="crit4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RS" localSheetId="1">#REF!</definedName>
    <definedName name="CRS">#REF!</definedName>
    <definedName name="CRT_EXT" localSheetId="1">#REF!</definedName>
    <definedName name="CRT_EXT">#REF!</definedName>
    <definedName name="CRT_INT" localSheetId="1">#REF!</definedName>
    <definedName name="CRT_INT">#REF!</definedName>
    <definedName name="CS" localSheetId="1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 localSheetId="1">#REF!</definedName>
    <definedName name="csd3p">#REF!</definedName>
    <definedName name="csddg1p" localSheetId="1">#REF!</definedName>
    <definedName name="csddg1p">#REF!</definedName>
    <definedName name="csddt1p" localSheetId="1">#REF!</definedName>
    <definedName name="csddt1p">#REF!</definedName>
    <definedName name="csht3p" localSheetId="1">#REF!</definedName>
    <definedName name="csht3p">#REF!</definedName>
    <definedName name="CT" localSheetId="1">#REF!</definedName>
    <definedName name="CT">#REF!</definedName>
    <definedName name="CT_50" localSheetId="1">#REF!</definedName>
    <definedName name="CT_50">#REF!</definedName>
    <definedName name="ct3_">NA()</definedName>
    <definedName name="CTBL" localSheetId="1">#REF!</definedName>
    <definedName name="CTBL" localSheetId="2">#REF!</definedName>
    <definedName name="CTBL">#REF!</definedName>
    <definedName name="CTBT1">NA()</definedName>
    <definedName name="CTBT2">NA()</definedName>
    <definedName name="CTCT1" localSheetId="2" hidden="1">{"'Sheet1'!$L$16"}</definedName>
    <definedName name="CTCT1" hidden="1">{"'Sheet1'!$L$16"}</definedName>
    <definedName name="CTHT" localSheetId="1">#REF!</definedName>
    <definedName name="CTHT">#REF!</definedName>
    <definedName name="ctiep" localSheetId="1">#REF!</definedName>
    <definedName name="ctiep">#REF!</definedName>
    <definedName name="ctieu" localSheetId="2" hidden="1">{"'Sheet1'!$L$16"}</definedName>
    <definedName name="ctieu" hidden="1">{"'Sheet1'!$L$16"}</definedName>
    <definedName name="CTN" localSheetId="1">#REF!</definedName>
    <definedName name="CTN">#REF!</definedName>
    <definedName name="CTV_EXT" localSheetId="1">#REF!</definedName>
    <definedName name="CTV_EXT">#REF!</definedName>
    <definedName name="CTV_HKS" localSheetId="1">#REF!</definedName>
    <definedName name="CTV_HKS">#REF!</definedName>
    <definedName name="CU_LY" localSheetId="1">#REF!</definedName>
    <definedName name="CU_LY">#REF!</definedName>
    <definedName name="culy2">NA()</definedName>
    <definedName name="culy3">NA()</definedName>
    <definedName name="culy4">NA()</definedName>
    <definedName name="culy5">NA()</definedName>
    <definedName name="cun" localSheetId="1">#REF!</definedName>
    <definedName name="cun" localSheetId="2">#REF!</definedName>
    <definedName name="cun">#REF!</definedName>
    <definedName name="cuoc_vc" localSheetId="1">#REF!</definedName>
    <definedName name="cuoc_vc">#REF!</definedName>
    <definedName name="CurDate" hidden="1">#REF!</definedName>
    <definedName name="CURRENCY" localSheetId="1">#REF!</definedName>
    <definedName name="CURRENCY">#REF!</definedName>
    <definedName name="CX" localSheetId="1">#REF!</definedName>
    <definedName name="CX">#REF!</definedName>
    <definedName name="cxhtnc">NA()</definedName>
    <definedName name="cxhtvl">NA()</definedName>
    <definedName name="cxnc">NA()</definedName>
    <definedName name="cxvl">NA()</definedName>
    <definedName name="cxxnc">NA()</definedName>
    <definedName name="cxxvl">NA()</definedName>
    <definedName name="cy" localSheetId="1">#REF!</definedName>
    <definedName name="cy" localSheetId="2">#REF!</definedName>
    <definedName name="cy">#REF!</definedName>
    <definedName name="D_7101A_B" localSheetId="1">#REF!</definedName>
    <definedName name="D_7101A_B">#REF!</definedName>
    <definedName name="d24vl">NA()</definedName>
    <definedName name="dam">78000</definedName>
    <definedName name="dam_24" localSheetId="1">#REF!</definedName>
    <definedName name="dam_24">#REF!</definedName>
    <definedName name="DamNgang" localSheetId="1">#REF!</definedName>
    <definedName name="DamNgang">#REF!</definedName>
    <definedName name="DAO_DAT" localSheetId="1">#REF!</definedName>
    <definedName name="DAO_DAT">#REF!</definedName>
    <definedName name="daøy" hidden="1">#REF!</definedName>
    <definedName name="data" localSheetId="1">#REF!</definedName>
    <definedName name="data">#REF!</definedName>
    <definedName name="data1" hidden="1">#REF!</definedName>
    <definedName name="Data11" localSheetId="1">#REF!</definedName>
    <definedName name="Data11">#REF!</definedName>
    <definedName name="data1204" localSheetId="1">#REF!</definedName>
    <definedName name="data1204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1" localSheetId="1">#REF!</definedName>
    <definedName name="Data41">#REF!</definedName>
    <definedName name="_xlnm.Database" localSheetId="1">#REF!</definedName>
    <definedName name="_xlnm.Database">#REF!</definedName>
    <definedName name="DataFilter">"#NAME!DataFilter"</definedName>
    <definedName name="DataFilter_26">#N/A</definedName>
    <definedName name="DataFilter_28">#N/A</definedName>
    <definedName name="DataSort">"#NAME!DataSort"</definedName>
    <definedName name="DataSort_26">#N/A</definedName>
    <definedName name="DataSort_28">#N/A</definedName>
    <definedName name="DataStaff" localSheetId="1">#REF!</definedName>
    <definedName name="DataStaff" localSheetId="2">#REF!</definedName>
    <definedName name="DataStaff">#REF!</definedName>
    <definedName name="DATAÙ" localSheetId="1">#REF!</definedName>
    <definedName name="DATAÙ">#REF!</definedName>
    <definedName name="Daucaplapdattrongvangoainha">"$#REF!.$B$766:$D$815"</definedName>
    <definedName name="Daucotdongnhom">"$#REF!.$B$709:$D$727"</definedName>
    <definedName name="daunoi">"$#REF!.$F$14"</definedName>
    <definedName name="Daunoinhomdong">"$#REF!.$B$677:$D$698"</definedName>
    <definedName name="DCHINH" localSheetId="1">#REF!</definedName>
    <definedName name="DCHINH">#REF!</definedName>
    <definedName name="DÇm_33" localSheetId="1">#REF!</definedName>
    <definedName name="DÇm_33" localSheetId="2">#REF!</definedName>
    <definedName name="DÇm_33">#REF!</definedName>
    <definedName name="DD" localSheetId="1">#REF!</definedName>
    <definedName name="DD">#REF!</definedName>
    <definedName name="dđ" localSheetId="2" hidden="1">{"'Sheet1'!$L$16"}</definedName>
    <definedName name="dđ" hidden="1">{"'Sheet1'!$L$16"}</definedName>
    <definedName name="dd3pctvl">NA()</definedName>
    <definedName name="dd3plmvl">NA()</definedName>
    <definedName name="dd3pnc">NA()</definedName>
    <definedName name="dd3pvl">NA()</definedName>
    <definedName name="ddd" localSheetId="1">#REF!</definedName>
    <definedName name="ddd" localSheetId="2">#REF!</definedName>
    <definedName name="ddd">#REF!</definedName>
    <definedName name="ddt2vl">NA()</definedName>
    <definedName name="ddtd3pnc">NA()</definedName>
    <definedName name="ddtt1pnc">NA()</definedName>
    <definedName name="ddtt1pvl">NA()</definedName>
    <definedName name="ddtt3pnc">NA()</definedName>
    <definedName name="ddtt3pvl">NA()</definedName>
    <definedName name="den_bu" localSheetId="1">#REF!</definedName>
    <definedName name="den_bu">#REF!</definedName>
    <definedName name="DenDK" localSheetId="2" hidden="1">{"'Sheet1'!$L$16"}</definedName>
    <definedName name="DenDK" hidden="1">{"'Sheet1'!$L$16"}</definedName>
    <definedName name="Det32x3" localSheetId="1">#REF!</definedName>
    <definedName name="Det32x3">#REF!</definedName>
    <definedName name="Det35x3" localSheetId="1">#REF!</definedName>
    <definedName name="Det35x3">#REF!</definedName>
    <definedName name="Det40x4" localSheetId="1">#REF!</definedName>
    <definedName name="Det40x4">#REF!</definedName>
    <definedName name="Det50x5" localSheetId="1">#REF!</definedName>
    <definedName name="Det50x5">#REF!</definedName>
    <definedName name="Det63x6" localSheetId="1">#REF!</definedName>
    <definedName name="Det63x6">#REF!</definedName>
    <definedName name="Det75x6" localSheetId="1">#REF!</definedName>
    <definedName name="Det75x6">#REF!</definedName>
    <definedName name="df" localSheetId="1">#REF!</definedName>
    <definedName name="df">#REF!</definedName>
    <definedName name="DFSDF" localSheetId="2" hidden="1">{"'Sheet1'!$L$16"}</definedName>
    <definedName name="DFSDF" hidden="1">{"'Sheet1'!$L$16"}</definedName>
    <definedName name="dg_5cau" localSheetId="1">#REF!</definedName>
    <definedName name="dg_5cau">#REF!</definedName>
    <definedName name="dgc" localSheetId="1">#REF!</definedName>
    <definedName name="dgc">#REF!</definedName>
    <definedName name="dgctp2" localSheetId="2" hidden="1">{"'Sheet1'!$L$16"}</definedName>
    <definedName name="dgctp2" hidden="1">{"'Sheet1'!$L$16"}</definedName>
    <definedName name="dgd" localSheetId="1">#REF!</definedName>
    <definedName name="dgd">#REF!</definedName>
    <definedName name="dgnc" localSheetId="1">#REF!</definedName>
    <definedName name="dgnc">#REF!</definedName>
    <definedName name="DGTH">NA()</definedName>
    <definedName name="dgvl" localSheetId="1">#REF!</definedName>
    <definedName name="dgvl" localSheetId="2">#REF!</definedName>
    <definedName name="dgvl">#REF!</definedName>
    <definedName name="dinh2">"$#REF!.$O$4"</definedName>
    <definedName name="Dinhmuc" localSheetId="1">#REF!</definedName>
    <definedName name="Dinhmuc" localSheetId="2">#REF!</definedName>
    <definedName name="Dinhmuc">#REF!</definedName>
    <definedName name="Discount" localSheetId="2" hidden="1">#REF!</definedName>
    <definedName name="Discount" hidden="1">#REF!</definedName>
    <definedName name="display_area_2" hidden="1">#REF!</definedName>
    <definedName name="DL16HT">NA()</definedName>
    <definedName name="DL19HT">NA()</definedName>
    <definedName name="DL20HT">NA()</definedName>
    <definedName name="DM" localSheetId="1">#REF!</definedName>
    <definedName name="DM" localSheetId="2">#REF!</definedName>
    <definedName name="DM">#REF!</definedName>
    <definedName name="Dn" localSheetId="1">#REF!</definedName>
    <definedName name="Dn">#REF!</definedName>
    <definedName name="DÑt45x4" localSheetId="1">#REF!</definedName>
    <definedName name="DÑt45x4">#REF!</definedName>
    <definedName name="do" localSheetId="2" hidden="1">{"'Sheet1'!$L$16"}</definedName>
    <definedName name="do" hidden="1">{"'Sheet1'!$L$16"}</definedName>
    <definedName name="Document_array" localSheetId="2">{"Book1","Dt tonghop.xls"}</definedName>
    <definedName name="Document_array">{"Book1","Dt tonghop.xls"}</definedName>
    <definedName name="Documents_array" localSheetId="1">#REF!</definedName>
    <definedName name="Documents_array" localSheetId="2">#REF!</definedName>
    <definedName name="Documents_array">#REF!</definedName>
    <definedName name="DONVI">#N/A</definedName>
    <definedName name="DRAFT" localSheetId="1">#REF!</definedName>
    <definedName name="DRAFT" localSheetId="2">#REF!</definedName>
    <definedName name="DRAFT">#REF!</definedName>
    <definedName name="Drop2">#N/A</definedName>
    <definedName name="Drop3">#N/A</definedName>
    <definedName name="ds" localSheetId="2" hidden="1">{#N/A,#N/A,FALSE,"Chi tiÆt"}</definedName>
    <definedName name="ds" hidden="1">{#N/A,#N/A,FALSE,"Chi tiÆt"}</definedName>
    <definedName name="ds1pnc" localSheetId="1">#REF!</definedName>
    <definedName name="ds1pnc" localSheetId="2">#REF!</definedName>
    <definedName name="ds1pnc">#REF!</definedName>
    <definedName name="ds1pvl" localSheetId="1">#REF!</definedName>
    <definedName name="ds1pvl">#REF!</definedName>
    <definedName name="ds3pnc" localSheetId="1">#REF!</definedName>
    <definedName name="ds3pnc">#REF!</definedName>
    <definedName name="ds3pvl" localSheetId="1">#REF!</definedName>
    <definedName name="ds3pvl">#REF!</definedName>
    <definedName name="dsct3pnc">"$#REF!.#REF!#REF!"</definedName>
    <definedName name="dsct3pvl">"$#REF!.#REF!#REF!"</definedName>
    <definedName name="dsjk" localSheetId="2" hidden="1">{"'Sheet1'!$L$16"}</definedName>
    <definedName name="dsjk" hidden="1">{"'Sheet1'!$L$16"}</definedName>
    <definedName name="DSTD_Clear_20">#N/A</definedName>
    <definedName name="DSTD_Clear_22">#N/A</definedName>
    <definedName name="DSTD_Clear_28">#N/A</definedName>
    <definedName name="DSUMDATA" localSheetId="1">#REF!</definedName>
    <definedName name="DSUMDATA" localSheetId="2">#REF!</definedName>
    <definedName name="DSUMDATA">#REF!</definedName>
    <definedName name="DTKS" localSheetId="1">#REF!</definedName>
    <definedName name="DTKS">#REF!</definedName>
    <definedName name="dung2" localSheetId="2">{"BIEUBA~1.XLS"}</definedName>
    <definedName name="dung2">{"BIEUBA~1.XLS"}</definedName>
    <definedName name="duong2">NA()</definedName>
    <definedName name="duong3">NA()</definedName>
    <definedName name="duong5">NA()</definedName>
    <definedName name="Duongnaco" localSheetId="2" hidden="1">{"'Sheet1'!$L$16"}</definedName>
    <definedName name="Duongnaco" hidden="1">{"'Sheet1'!$L$16"}</definedName>
    <definedName name="dvuls99">1.35</definedName>
    <definedName name="DWPRICE" localSheetId="2" hidden="1">[2]Quantity!#REF!</definedName>
    <definedName name="DWPRICE" hidden="1">[2]Quantity!#REF!</definedName>
    <definedName name="Eb" localSheetId="1">#REF!</definedName>
    <definedName name="Eb" localSheetId="2">#REF!</definedName>
    <definedName name="Eb">#REF!</definedName>
    <definedName name="Ebdam" localSheetId="1">#REF!</definedName>
    <definedName name="Ebdam">#REF!</definedName>
    <definedName name="Ec" localSheetId="1">#REF!</definedName>
    <definedName name="Ec">#REF!</definedName>
    <definedName name="Ecot1" localSheetId="1">#REF!</definedName>
    <definedName name="Ecot1">#REF!</definedName>
    <definedName name="emb" localSheetId="1">#REF!</definedName>
    <definedName name="emb">#REF!</definedName>
    <definedName name="end" localSheetId="1">#REF!</definedName>
    <definedName name="end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o" localSheetId="1">#REF!</definedName>
    <definedName name="Eo">#REF!</definedName>
    <definedName name="ex" localSheetId="1">#REF!</definedName>
    <definedName name="ex">#REF!</definedName>
    <definedName name="Excel_BuiltIn_Extract">NA()</definedName>
    <definedName name="Excel_BuiltIn_Print_Area">"$#REF!.$#REF!$#REF!:$#REF!$#REF!"</definedName>
    <definedName name="Excel_BuiltIn_Print_Titles">"$#REF!.$A$5:$AMJ$6"</definedName>
    <definedName name="Excel_BuiltIn_Print_Titles_1">"$Sheet2.$A$3:$AMJ$6"</definedName>
    <definedName name="_xlnm.Extract" localSheetId="2">#REF!</definedName>
    <definedName name="_xlnm.Extract">#REF!</definedName>
    <definedName name="f" localSheetId="1">#REF!</definedName>
    <definedName name="f" localSheetId="2">#REF!</definedName>
    <definedName name="f">#REF!</definedName>
    <definedName name="F_CongDon_2">#N/A</definedName>
    <definedName name="F_CongDon_20">#N/A</definedName>
    <definedName name="F_CongDon_25">#N/A</definedName>
    <definedName name="F_CongDon_26">#N/A</definedName>
    <definedName name="f92F56" localSheetId="1">#REF!</definedName>
    <definedName name="f92F56" localSheetId="2">#REF!</definedName>
    <definedName name="f92F56">#REF!</definedName>
    <definedName name="FACTOR" localSheetId="1">#REF!</definedName>
    <definedName name="FACTOR">#REF!</definedName>
    <definedName name="FCode" hidden="1">#REF!</definedName>
    <definedName name="fcp" localSheetId="1">#REF!</definedName>
    <definedName name="fcp">#REF!</definedName>
    <definedName name="fdfsf" localSheetId="2" hidden="1">{#N/A,#N/A,FALSE,"Chi tiÆt"}</definedName>
    <definedName name="fdfsf" hidden="1">{#N/A,#N/A,FALSE,"Chi tiÆt"}</definedName>
    <definedName name="fff" localSheetId="2" hidden="1">{"'Sheet1'!$L$16"}</definedName>
    <definedName name="fff" hidden="1">{"'Sheet1'!$L$16"}</definedName>
    <definedName name="fg" localSheetId="2" hidden="1">{"'Sheet1'!$L$16"}</definedName>
    <definedName name="fg" hidden="1">{"'Sheet1'!$L$16"}</definedName>
    <definedName name="fh" localSheetId="1">#REF!</definedName>
    <definedName name="fh">#REF!</definedName>
    <definedName name="fI" localSheetId="1">#REF!</definedName>
    <definedName name="fI">#REF!</definedName>
    <definedName name="fII" localSheetId="1">#REF!</definedName>
    <definedName name="fII">#REF!</definedName>
    <definedName name="Fnc" localSheetId="1">#REF!</definedName>
    <definedName name="Fnc">#REF!</definedName>
    <definedName name="fsdfdsf" localSheetId="2" hidden="1">{"'Sheet1'!$L$16"}</definedName>
    <definedName name="fsdfdsf" hidden="1">{"'Sheet1'!$L$16"}</definedName>
    <definedName name="fsdfsd" localSheetId="2" hidden="1">{#N/A,#N/A,FALSE,"Chi tiÆt"}</definedName>
    <definedName name="fsdfsd" hidden="1">{#N/A,#N/A,FALSE,"Chi tiÆt"}</definedName>
    <definedName name="fuji" localSheetId="1">#REF!</definedName>
    <definedName name="fuji" localSheetId="2">#REF!</definedName>
    <definedName name="fuji">#REF!</definedName>
    <definedName name="G" localSheetId="1">#REF!</definedName>
    <definedName name="G">#REF!</definedName>
    <definedName name="gama" localSheetId="1">#REF!</definedName>
    <definedName name="gama">#REF!</definedName>
    <definedName name="Gamadam" localSheetId="1">#REF!</definedName>
    <definedName name="Gamadam">#REF!</definedName>
    <definedName name="gd" localSheetId="1">#REF!</definedName>
    <definedName name="gd">#REF!</definedName>
    <definedName name="GDPdef2005">2.29</definedName>
    <definedName name="GDPdef2010">2.92</definedName>
    <definedName name="GDPdef97">1.33</definedName>
    <definedName name="GDPdef98">1.44</definedName>
    <definedName name="GDPdef99">1.56</definedName>
    <definedName name="geo" localSheetId="1">#REF!</definedName>
    <definedName name="geo" localSheetId="2">#REF!</definedName>
    <definedName name="geo">#REF!</definedName>
    <definedName name="ggg" localSheetId="2" hidden="1">{"'Sheet1'!$L$16"}</definedName>
    <definedName name="ggg" hidden="1">{"'Sheet1'!$L$16"}</definedName>
    <definedName name="ggss" localSheetId="2" hidden="1">{"'Sheet1'!$L$16"}</definedName>
    <definedName name="ggss" hidden="1">{"'Sheet1'!$L$16"}</definedName>
    <definedName name="ghg" localSheetId="2" hidden="1">{"'Sheet1'!$L$16"}</definedName>
    <definedName name="ghg" hidden="1">{"'Sheet1'!$L$16"}</definedName>
    <definedName name="gia" localSheetId="1">#REF!</definedName>
    <definedName name="gia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iacapbocCuXLPEPVCDSTAPVCloaiCEVVST">"$#REF!.$B$405:$D$414"</definedName>
    <definedName name="GiacapbocCuXLPEPVCDSTPVCloaiCEVVST12den24kV">"$#REF!.$B$436:$D$444"</definedName>
    <definedName name="GiacapbocCuXLPEPVCDSTPVCloaiCEVVST18den35kV">"$#REF!.$B$476:$D$484"</definedName>
    <definedName name="GiacapbocCuXLPEPVCloaiCEV">"$#REF!.$B$389:$D$403"</definedName>
    <definedName name="GiacapbocCuXLPEPVCloaiCEV12den24kV">"$#REF!.$B$416:$D$424"</definedName>
    <definedName name="GiacapbocCuXLPEPVCloaiCEV18den35kV">"$#REF!.$B$456:$D$464"</definedName>
    <definedName name="GiacapbocCuXLPEPVCPVCloaiCEVV12den24kV">"$#REF!.$B$426:$D$434"</definedName>
    <definedName name="GiacapbocCuXLPEPVCSWPVCloaiCEVVSW12den24kV">"$#REF!.$B$446:$D$454"</definedName>
    <definedName name="GiacapbocCuXLPEPVCSWPVCloaiCEVVSW18den35kV">"$#REF!.$B$486:$D$494"</definedName>
    <definedName name="GiadayAS">"$#REF!.$B$198:$D$206"</definedName>
    <definedName name="GiadayAtran">"$#REF!.$B$224:$D$235"</definedName>
    <definedName name="GiadayAV">"$#REF!.$B$237:$D$248"</definedName>
    <definedName name="GiadayAXLPE1kVlkyhieuAE">"$#REF!.$B$250:$D$256"</definedName>
    <definedName name="GiadaycapCEV">"$#REF!.$B$284:$D$295"</definedName>
    <definedName name="GiadaycapCuPVC600V">"$#REF!.$B$271:$D$282"</definedName>
    <definedName name="GiadayCVV">"$#REF!.$B$297:$D$359"</definedName>
    <definedName name="GiadayMtran">"$#REF!.$B$258:$D$269"</definedName>
    <definedName name="Giavatlieukhac">"$#REF!.$B$69:$D$77"</definedName>
    <definedName name="GJ" localSheetId="1">#REF!</definedName>
    <definedName name="GJ">#REF!</definedName>
    <definedName name="gl3p" localSheetId="1">#REF!</definedName>
    <definedName name="gl3p">#REF!</definedName>
    <definedName name="GoBack">"#NAME!GoBack"</definedName>
    <definedName name="GoBack_26">#N/A</definedName>
    <definedName name="GoBack_28">#N/A</definedName>
    <definedName name="goc">NA()</definedName>
    <definedName name="Goc32x3" localSheetId="1">#REF!</definedName>
    <definedName name="Goc32x3" localSheetId="2">#REF!</definedName>
    <definedName name="Goc32x3">#REF!</definedName>
    <definedName name="Goc35x3" localSheetId="1">#REF!</definedName>
    <definedName name="Goc35x3">#REF!</definedName>
    <definedName name="Goc40x4" localSheetId="1">#REF!</definedName>
    <definedName name="Goc40x4">#REF!</definedName>
    <definedName name="Goc45x4" localSheetId="1">#REF!</definedName>
    <definedName name="Goc45x4">#REF!</definedName>
    <definedName name="Goc50x5" localSheetId="1">#REF!</definedName>
    <definedName name="Goc50x5">#REF!</definedName>
    <definedName name="Goc63x6" localSheetId="1">#REF!</definedName>
    <definedName name="Goc63x6">#REF!</definedName>
    <definedName name="Goc75x6" localSheetId="1">#REF!</definedName>
    <definedName name="Goc75x6">#REF!</definedName>
    <definedName name="GocTieuChuan">"#NAME!GocTieuChuan"</definedName>
    <definedName name="GTRI" localSheetId="1">#REF!</definedName>
    <definedName name="GTRI">#REF!</definedName>
    <definedName name="GTXL" localSheetId="1">#REF!</definedName>
    <definedName name="GTXL" localSheetId="2">#REF!</definedName>
    <definedName name="GTXL">#REF!</definedName>
    <definedName name="h" localSheetId="2" hidden="1">{"'Sheet1'!$L$16"}</definedName>
    <definedName name="h" hidden="1">{"'Sheet1'!$L$16"}</definedName>
    <definedName name="H_30" localSheetId="1">#REF!</definedName>
    <definedName name="H_30">#REF!</definedName>
    <definedName name="h18x" localSheetId="1">#REF!</definedName>
    <definedName name="h18x">#REF!</definedName>
    <definedName name="H21dai75" localSheetId="1">#REF!</definedName>
    <definedName name="H21dai75">#REF!</definedName>
    <definedName name="H21dai9" localSheetId="1">#REF!</definedName>
    <definedName name="H21dai9">#REF!</definedName>
    <definedName name="H22dai6" localSheetId="1">#REF!</definedName>
    <definedName name="H22dai6">#REF!</definedName>
    <definedName name="H22dai75" localSheetId="1">#REF!</definedName>
    <definedName name="H22dai75">#REF!</definedName>
    <definedName name="h30x" localSheetId="1">#REF!</definedName>
    <definedName name="h30x">#REF!</definedName>
    <definedName name="H43dai6" localSheetId="1">#REF!</definedName>
    <definedName name="H43dai6">#REF!</definedName>
    <definedName name="H43dai75" localSheetId="1">#REF!</definedName>
    <definedName name="H43dai75">#REF!</definedName>
    <definedName name="H43dai9" localSheetId="1">#REF!</definedName>
    <definedName name="H43dai9">#REF!</definedName>
    <definedName name="H44dai6" localSheetId="1">#REF!</definedName>
    <definedName name="H44dai6">#REF!</definedName>
    <definedName name="H44dai75" localSheetId="1">#REF!</definedName>
    <definedName name="H44dai75">#REF!</definedName>
    <definedName name="H44dai9" localSheetId="1">#REF!</definedName>
    <definedName name="H44dai9">#REF!</definedName>
    <definedName name="ha" localSheetId="2" hidden="1">{"'Sheet1'!$L$16"}</definedName>
    <definedName name="ha" hidden="1">{"'Sheet1'!$L$16"}</definedName>
    <definedName name="HCM" localSheetId="1">#REF!</definedName>
    <definedName name="HCM">#REF!</definedName>
    <definedName name="HCNA" localSheetId="2" hidden="1">{"'Sheet1'!$L$16"}</definedName>
    <definedName name="HCNA" hidden="1">{"'Sheet1'!$L$16"}</definedName>
    <definedName name="Heä_soá_laép_xaø_H">1.7</definedName>
    <definedName name="Heä_soá_laép_xaø_H_26">1.7</definedName>
    <definedName name="Heä_soá_laép_xaø_H_28">1.7</definedName>
    <definedName name="heä_soá_sình_laày" localSheetId="1">#REF!</definedName>
    <definedName name="heä_soá_sình_laày" localSheetId="2">#REF!</definedName>
    <definedName name="heä_soá_sình_laày">#REF!</definedName>
    <definedName name="Hello" localSheetId="1">#REF!</definedName>
    <definedName name="Hello">#REF!</definedName>
    <definedName name="HH16HT">NA()</definedName>
    <definedName name="HH19HT">NA()</definedName>
    <definedName name="HH20HT">NA()</definedName>
    <definedName name="HiddenRows" localSheetId="2" hidden="1">#REF!</definedName>
    <definedName name="HiddenRows" hidden="1">#REF!</definedName>
    <definedName name="hien" localSheetId="1">#REF!</definedName>
    <definedName name="hien" localSheetId="2">#REF!</definedName>
    <definedName name="hien">#REF!</definedName>
    <definedName name="Ho" localSheetId="1">#REF!</definedName>
    <definedName name="Ho">#REF!</definedName>
    <definedName name="Ho_n_c_ng_huyÖn_uû_B_o_Y_n" localSheetId="1">#REF!</definedName>
    <definedName name="Ho_n_c_ng_huyÖn_uû_B_o_Y_n">#REF!</definedName>
    <definedName name="hoc">55000</definedName>
    <definedName name="HoKY1">NA()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>#REF!</definedName>
    <definedName name="Hoto" localSheetId="1">#REF!</definedName>
    <definedName name="Hoto">#REF!</definedName>
    <definedName name="HSCT3">0.1</definedName>
    <definedName name="hsdc1" localSheetId="1">#REF!</definedName>
    <definedName name="hsdc1" localSheetId="2">#REF!</definedName>
    <definedName name="hsdc1">#REF!</definedName>
    <definedName name="HSDD">NA()</definedName>
    <definedName name="HSDN">2.5</definedName>
    <definedName name="HSHH" localSheetId="1">#REF!</definedName>
    <definedName name="HSHH">#REF!</definedName>
    <definedName name="HSHHUT" localSheetId="1">#REF!</definedName>
    <definedName name="HSHHUT">#REF!</definedName>
    <definedName name="hsm">1.1289</definedName>
    <definedName name="hsnc_cau">1.626</definedName>
    <definedName name="hsnc_cau2">1.626</definedName>
    <definedName name="hsnc_d">1.6356</definedName>
    <definedName name="hsnc_d2">1.6356</definedName>
    <definedName name="HSSL" localSheetId="1">#REF!</definedName>
    <definedName name="HSSL" localSheetId="2">#REF!</definedName>
    <definedName name="HSSL">#REF!</definedName>
    <definedName name="HSVC1" localSheetId="1">#REF!</definedName>
    <definedName name="HSVC1">#REF!</definedName>
    <definedName name="HSVC2" localSheetId="1">#REF!</definedName>
    <definedName name="HSVC2">#REF!</definedName>
    <definedName name="HSVC3" localSheetId="1">#REF!</definedName>
    <definedName name="HSVC3">#REF!</definedName>
    <definedName name="hsvl">1</definedName>
    <definedName name="hsvl2">1</definedName>
    <definedName name="hsxk" localSheetId="1">#REF!</definedName>
    <definedName name="hsxk" localSheetId="2">#REF!</definedName>
    <definedName name="hsxk">#REF!</definedName>
    <definedName name="ht25nc">NA()</definedName>
    <definedName name="ht25vl">NA()</definedName>
    <definedName name="ht325nc">NA()</definedName>
    <definedName name="ht325vl">NA()</definedName>
    <definedName name="ht37k">NA()</definedName>
    <definedName name="ht37nc">NA()</definedName>
    <definedName name="ht50nc">NA()</definedName>
    <definedName name="ht50vl">NA()</definedName>
    <definedName name="htlm" localSheetId="2" hidden="1">{"'Sheet1'!$L$16"}</definedName>
    <definedName name="htlm" hidden="1">{"'Sheet1'!$L$16"}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Control1" localSheetId="2" hidden="1">{"'Sheet1'!$L$16"}</definedName>
    <definedName name="HTML_Control1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 localSheetId="2">#REF!</definedName>
    <definedName name="HTNC">#REF!</definedName>
    <definedName name="htrhrt" localSheetId="2" hidden="1">{"'Sheet1'!$L$16"}</definedName>
    <definedName name="htrhrt" hidden="1">{"'Sheet1'!$L$16"}</definedName>
    <definedName name="HTVL" localSheetId="1">#REF!</definedName>
    <definedName name="HTVL">#REF!</definedName>
    <definedName name="hu" localSheetId="2" hidden="1">{"'Sheet1'!$L$16"}</definedName>
    <definedName name="hu" hidden="1">{"'Sheet1'!$L$16"}</definedName>
    <definedName name="hung" localSheetId="2" hidden="1">{"'Sheet1'!$L$16"}</definedName>
    <definedName name="hung" hidden="1">{"'Sheet1'!$L$16"}</definedName>
    <definedName name="HUU" localSheetId="2" hidden="1">{"'Sheet1'!$L$16"}</definedName>
    <definedName name="HUU" hidden="1">{"'Sheet1'!$L$16"}</definedName>
    <definedName name="huy" localSheetId="2" hidden="1">{"'Sheet1'!$L$16"}</definedName>
    <definedName name="huy" hidden="1">{"'Sheet1'!$L$16"}</definedName>
    <definedName name="Hxn" localSheetId="1">#REF!</definedName>
    <definedName name="Hxn">#REF!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Inthu" localSheetId="1">#REF!</definedName>
    <definedName name="Inthu">#REF!</definedName>
    <definedName name="Inthu1" localSheetId="1">#REF!</definedName>
    <definedName name="Inthu1">#REF!</definedName>
    <definedName name="j" localSheetId="1">#REF!</definedName>
    <definedName name="j">#REF!</definedName>
    <definedName name="J.O" localSheetId="1">#REF!</definedName>
    <definedName name="J.O">#REF!</definedName>
    <definedName name="J.O_GT" localSheetId="1">#REF!</definedName>
    <definedName name="J.O_GT">#REF!</definedName>
    <definedName name="j356C8" localSheetId="1">#REF!</definedName>
    <definedName name="j356C8">#REF!</definedName>
    <definedName name="k" localSheetId="1">#REF!</definedName>
    <definedName name="k">#REF!</definedName>
    <definedName name="K_2">#N/A</definedName>
    <definedName name="kcmck" localSheetId="2" hidden="1">{"'Sheet1'!$L$16"}</definedName>
    <definedName name="kcmck" hidden="1">{"'Sheet1'!$L$16"}</definedName>
    <definedName name="kcong" localSheetId="1">#REF!</definedName>
    <definedName name="kcong">#REF!</definedName>
    <definedName name="KcTieuChuan">"#NAME!KcTieuChuan"</definedName>
    <definedName name="Kcto" localSheetId="1">#REF!</definedName>
    <definedName name="Kcto" localSheetId="2">#REF!</definedName>
    <definedName name="Kcto">#REF!</definedName>
    <definedName name="Kctx" localSheetId="1">#REF!</definedName>
    <definedName name="Kctx">#REF!</definedName>
    <definedName name="Ket_Qua_KD" localSheetId="1">#REF!</definedName>
    <definedName name="Ket_Qua_KD">#REF!</definedName>
    <definedName name="KeyFigure" localSheetId="1">#REF!</definedName>
    <definedName name="KeyFigure">#REF!</definedName>
    <definedName name="kg_m2" hidden="1">#REF!</definedName>
    <definedName name="khac">2</definedName>
    <definedName name="khla09" localSheetId="2" hidden="1">{"'Sheet1'!$L$16"}</definedName>
    <definedName name="khla09" hidden="1">{"'Sheet1'!$L$16"}</definedName>
    <definedName name="khongtruotgia" localSheetId="2" hidden="1">{"'Sheet1'!$L$16"}</definedName>
    <definedName name="khongtruotgia" hidden="1">{"'Sheet1'!$L$16"}</definedName>
    <definedName name="khvh09" localSheetId="2" hidden="1">{"'Sheet1'!$L$16"}</definedName>
    <definedName name="khvh09" hidden="1">{"'Sheet1'!$L$16"}</definedName>
    <definedName name="khvx09" localSheetId="2" hidden="1">{#N/A,#N/A,FALSE,"Chi tiÆt"}</definedName>
    <definedName name="khvx09" hidden="1">{#N/A,#N/A,FALSE,"Chi tiÆt"}</definedName>
    <definedName name="KHYt09" localSheetId="2" hidden="1">{"'Sheet1'!$L$16"}</definedName>
    <definedName name="KHYt09" hidden="1">{"'Sheet1'!$L$16"}</definedName>
    <definedName name="Kiem_tra_trung_ten" localSheetId="1">#REF!</definedName>
    <definedName name="Kiem_tra_trung_ten">#REF!</definedName>
    <definedName name="KKE_Sheet10_List" localSheetId="1">#REF!</definedName>
    <definedName name="KKE_Sheet10_List">#REF!</definedName>
    <definedName name="kldd3p">NA()</definedName>
    <definedName name="KLduonggiaods" localSheetId="2" hidden="1">{"'Sheet1'!$L$16"}</definedName>
    <definedName name="KLduonggiaods" hidden="1">{"'Sheet1'!$L$16"}</definedName>
    <definedName name="KLGT2">NA()</definedName>
    <definedName name="KLGT3">NA()</definedName>
    <definedName name="kp1ph" localSheetId="1">#REF!</definedName>
    <definedName name="kp1ph" localSheetId="2">#REF!</definedName>
    <definedName name="kp1ph">#REF!</definedName>
    <definedName name="ksbn" localSheetId="2" hidden="1">{"'Sheet1'!$L$16"}</definedName>
    <definedName name="ksbn" hidden="1">{"'Sheet1'!$L$16"}</definedName>
    <definedName name="KSDA" localSheetId="2" hidden="1">{"'Sheet1'!$L$16"}</definedName>
    <definedName name="KSDA" hidden="1">{"'Sheet1'!$L$16"}</definedName>
    <definedName name="kshn" localSheetId="2" hidden="1">{"'Sheet1'!$L$16"}</definedName>
    <definedName name="kshn" hidden="1">{"'Sheet1'!$L$16"}</definedName>
    <definedName name="ksls" localSheetId="2" hidden="1">{"'Sheet1'!$L$16"}</definedName>
    <definedName name="ksls" hidden="1">{"'Sheet1'!$L$16"}</definedName>
    <definedName name="kvl">1.166</definedName>
    <definedName name="l" localSheetId="1">#REF!</definedName>
    <definedName name="l">#REF!</definedName>
    <definedName name="l_1" localSheetId="1">#REF!</definedName>
    <definedName name="l_1">#REF!</definedName>
    <definedName name="langson" localSheetId="2" hidden="1">{"'Sheet1'!$L$16"}</definedName>
    <definedName name="langson" hidden="1">{"'Sheet1'!$L$16"}</definedName>
    <definedName name="Lcot" localSheetId="1">#REF!</definedName>
    <definedName name="Lcot">#REF!</definedName>
    <definedName name="Lct" localSheetId="1">#REF!</definedName>
    <definedName name="Lct">#REF!</definedName>
    <definedName name="limcount" hidden="1">13</definedName>
    <definedName name="Lmk" localSheetId="1">#REF!</definedName>
    <definedName name="Lmk" localSheetId="2">#REF!</definedName>
    <definedName name="Lmk">#REF!</definedName>
    <definedName name="LN" localSheetId="1">#REF!</definedName>
    <definedName name="LN">#REF!</definedName>
    <definedName name="Lnsc" localSheetId="1">#REF!</definedName>
    <definedName name="Lnsc">#REF!</definedName>
    <definedName name="Lo" localSheetId="1">#REF!</definedName>
    <definedName name="Lo">#REF!</definedName>
    <definedName name="Lx" localSheetId="1">#REF!</definedName>
    <definedName name="Lx">#REF!</definedName>
    <definedName name="m" localSheetId="1">#REF!</definedName>
    <definedName name="m">#REF!</definedName>
    <definedName name="m_2" localSheetId="1">#REF!</definedName>
    <definedName name="m_2">#REF!</definedName>
    <definedName name="m102bnvl">NA()</definedName>
    <definedName name="M10aa1p">"$#REF!.$I$290"</definedName>
    <definedName name="m10aamtc">NA()</definedName>
    <definedName name="m10anc">NA()</definedName>
    <definedName name="m10avl">NA()</definedName>
    <definedName name="m10banc">NA()</definedName>
    <definedName name="m10bavl">NA()</definedName>
    <definedName name="m122bnvl">NA()</definedName>
    <definedName name="m12aanc">NA()</definedName>
    <definedName name="m12anc">NA()</definedName>
    <definedName name="m12avl">NA()</definedName>
    <definedName name="M12ba3p" localSheetId="1">#REF!</definedName>
    <definedName name="M12ba3p" localSheetId="2">#REF!</definedName>
    <definedName name="M12ba3p">#REF!</definedName>
    <definedName name="m12banc">NA()</definedName>
    <definedName name="m12bavl">NA()</definedName>
    <definedName name="M12bb1p" localSheetId="1">#REF!</definedName>
    <definedName name="M12bb1p" localSheetId="2">#REF!</definedName>
    <definedName name="M12bb1p">#REF!</definedName>
    <definedName name="m12bbnc">NA()</definedName>
    <definedName name="m12bbvl">NA()</definedName>
    <definedName name="M12bnnc">"$#REF!.$#REF!$#REF!"</definedName>
    <definedName name="M12bnvl">"$#REF!.$#REF!$#REF!"</definedName>
    <definedName name="M12cbnc" localSheetId="1">#REF!</definedName>
    <definedName name="M12cbnc" localSheetId="2">#REF!</definedName>
    <definedName name="M12cbnc">#REF!</definedName>
    <definedName name="M12cbvl" localSheetId="1">#REF!</definedName>
    <definedName name="M12cbvl">#REF!</definedName>
    <definedName name="m142bnvl">NA()</definedName>
    <definedName name="M14bb1p" localSheetId="1">#REF!</definedName>
    <definedName name="M14bb1p" localSheetId="2">#REF!</definedName>
    <definedName name="M14bb1p">#REF!</definedName>
    <definedName name="m14bbnc">NA()</definedName>
    <definedName name="M14bbvc">NA()</definedName>
    <definedName name="m8aanc" localSheetId="1">#REF!</definedName>
    <definedName name="m8aanc" localSheetId="2">#REF!</definedName>
    <definedName name="m8aanc">#REF!</definedName>
    <definedName name="m8aavl" localSheetId="1">#REF!</definedName>
    <definedName name="m8aavl">#REF!</definedName>
    <definedName name="m8amtc">NA()</definedName>
    <definedName name="m8avl">NA()</definedName>
    <definedName name="Ma3pnc" localSheetId="1">#REF!</definedName>
    <definedName name="Ma3pnc" localSheetId="2">#REF!</definedName>
    <definedName name="Ma3pnc">#REF!</definedName>
    <definedName name="Ma3pvl" localSheetId="1">#REF!</definedName>
    <definedName name="Ma3pvl">#REF!</definedName>
    <definedName name="Maa3pnc" localSheetId="1">#REF!</definedName>
    <definedName name="Maa3pnc">#REF!</definedName>
    <definedName name="Maa3pvl" localSheetId="1">#REF!</definedName>
    <definedName name="Maa3pvl">#REF!</definedName>
    <definedName name="macbt" localSheetId="1">#REF!</definedName>
    <definedName name="macbt">#REF!</definedName>
    <definedName name="MAG" localSheetId="1">#REF!</definedName>
    <definedName name="MAG">#REF!</definedName>
    <definedName name="mahang_k_n" localSheetId="1">#REF!</definedName>
    <definedName name="mahang_k_n">#REF!</definedName>
    <definedName name="mahang_th" localSheetId="1">#REF!</definedName>
    <definedName name="mahang_th">#REF!</definedName>
    <definedName name="MAJ_CON_EQP" localSheetId="1">#REF!</definedName>
    <definedName name="MAJ_CON_EQP">#REF!</definedName>
    <definedName name="Mba1p" localSheetId="1">#REF!</definedName>
    <definedName name="Mba1p">#REF!</definedName>
    <definedName name="Mba3p" localSheetId="1">#REF!</definedName>
    <definedName name="Mba3p">#REF!</definedName>
    <definedName name="Mbb3p" localSheetId="1">#REF!</definedName>
    <definedName name="Mbb3p">#REF!</definedName>
    <definedName name="Mbn1p" localSheetId="1">#REF!</definedName>
    <definedName name="Mbn1p">#REF!</definedName>
    <definedName name="mbnc">NA()</definedName>
    <definedName name="Mbtong" localSheetId="1">#REF!</definedName>
    <definedName name="Mbtong" localSheetId="2">#REF!</definedName>
    <definedName name="Mbtong">#REF!</definedName>
    <definedName name="mc" localSheetId="1">#REF!</definedName>
    <definedName name="mc">#REF!</definedName>
    <definedName name="me" localSheetId="1">#REF!</definedName>
    <definedName name="me">#REF!</definedName>
    <definedName name="Mè_A1" localSheetId="1">#REF!</definedName>
    <definedName name="Mè_A1">#REF!</definedName>
    <definedName name="Mè_A2" localSheetId="1">#REF!</definedName>
    <definedName name="Mè_A2">#REF!</definedName>
    <definedName name="MG_A" localSheetId="1">#REF!</definedName>
    <definedName name="MG_A">#REF!</definedName>
    <definedName name="mm" localSheetId="2" hidden="1">{"'Sheet1'!$L$16"}</definedName>
    <definedName name="mm" hidden="1">{"'Sheet1'!$L$16"}</definedName>
    <definedName name="mmmm" localSheetId="2" hidden="1">{"'Sheet1'!$L$16"}</definedName>
    <definedName name="mmmm" hidden="1">{"'Sheet1'!$L$16"}</definedName>
    <definedName name="mmmmmm" localSheetId="2" hidden="1">{"'Sheet1'!$L$16"}</definedName>
    <definedName name="mmmmmm" hidden="1">{"'Sheet1'!$L$16"}</definedName>
    <definedName name="mmmmmmm" localSheetId="2" hidden="1">{"'Sheet1'!$L$16"}</definedName>
    <definedName name="mmmmmmm" hidden="1">{"'Sheet1'!$L$16"}</definedName>
    <definedName name="mo" localSheetId="2" hidden="1">{"'Sheet1'!$L$16"}</definedName>
    <definedName name="mo" hidden="1">{"'Sheet1'!$L$16"}</definedName>
    <definedName name="Module1.giatamtinh">#N/A</definedName>
    <definedName name="moi" localSheetId="1">#REF!</definedName>
    <definedName name="moi" localSheetId="2">#REF!</definedName>
    <definedName name="moi">#REF!</definedName>
    <definedName name="month" localSheetId="1">CONCATENATE("CGS KIDO ",TEXT(#REF!,"mm")," ",YEAR(#REF!))</definedName>
    <definedName name="month" localSheetId="2">CONCATENATE("CGS KIDO ",TEXT(#REF!,"mm")," ",YEAR(#REF!))</definedName>
    <definedName name="month">CONCATENATE("CGS KIDO ",TEXT(#REF!,"mm")," ",YEAR(#REF!))</definedName>
    <definedName name="month2" localSheetId="1">CONCATENATE("CGM KIDO ",TEXT(#REF!,"mm")," ",YEAR(#REF!))</definedName>
    <definedName name="month2" localSheetId="2">CONCATENATE("CGM KIDO ",TEXT(#REF!,"mm")," ",YEAR(#REF!))</definedName>
    <definedName name="month2">CONCATENATE("CGM KIDO ",TEXT(#REF!,"mm")," ",YEAR(#REF!))</definedName>
    <definedName name="Morong" localSheetId="1">#REF!</definedName>
    <definedName name="Morong" localSheetId="2">#REF!</definedName>
    <definedName name="Morong">#REF!</definedName>
    <definedName name="Morong4054_85" localSheetId="1">#REF!</definedName>
    <definedName name="Morong4054_85">#REF!</definedName>
    <definedName name="morong4054_98" localSheetId="1">#REF!</definedName>
    <definedName name="morong4054_98">#REF!</definedName>
    <definedName name="Mtct" localSheetId="1">#REF!</definedName>
    <definedName name="Mtct">#REF!</definedName>
    <definedName name="MTMAC12" localSheetId="1">#REF!</definedName>
    <definedName name="MTMAC12">#REF!</definedName>
    <definedName name="mtram" localSheetId="1">#REF!</definedName>
    <definedName name="mtram">#REF!</definedName>
    <definedName name="Mtt" localSheetId="1">#REF!</definedName>
    <definedName name="Mtt">#REF!</definedName>
    <definedName name="Mtth" localSheetId="1">#REF!</definedName>
    <definedName name="Mtth">#REF!</definedName>
    <definedName name="MttI" localSheetId="1">#REF!</definedName>
    <definedName name="MttI">#REF!</definedName>
    <definedName name="MttII" localSheetId="1">#REF!</definedName>
    <definedName name="MttII">#REF!</definedName>
    <definedName name="MttX" localSheetId="1">#REF!</definedName>
    <definedName name="MttX">#REF!</definedName>
    <definedName name="n" localSheetId="1">#REF!</definedName>
    <definedName name="n">#REF!</definedName>
    <definedName name="n1pig" localSheetId="1">#REF!</definedName>
    <definedName name="n1pig">#REF!</definedName>
    <definedName name="n1pignc">NA()</definedName>
    <definedName name="n1pind" localSheetId="1">#REF!</definedName>
    <definedName name="n1pind" localSheetId="2">#REF!</definedName>
    <definedName name="n1pind">#REF!</definedName>
    <definedName name="n1pindnc">NA()</definedName>
    <definedName name="n1ping" localSheetId="1">#REF!</definedName>
    <definedName name="n1ping" localSheetId="2">#REF!</definedName>
    <definedName name="n1ping">#REF!</definedName>
    <definedName name="n1pingnc">NA()</definedName>
    <definedName name="n1pint" localSheetId="1">#REF!</definedName>
    <definedName name="n1pint" localSheetId="2">#REF!</definedName>
    <definedName name="n1pint">#REF!</definedName>
    <definedName name="n1pintnc">NA()</definedName>
    <definedName name="n24vl">NA()</definedName>
    <definedName name="n2mignc">NA()</definedName>
    <definedName name="n2migvl">NA()</definedName>
    <definedName name="n2min1nc">NA()</definedName>
    <definedName name="n2min1vl">NA()</definedName>
    <definedName name="nam" localSheetId="2" hidden="1">{"'Sheet1'!$L$16"}</definedName>
    <definedName name="nam" hidden="1">{"'Sheet1'!$L$16"}</definedName>
    <definedName name="Name" localSheetId="1">#REF!</definedName>
    <definedName name="Name">#REF!</definedName>
    <definedName name="nc_betong200">NA()</definedName>
    <definedName name="nc_btm10">"$#REF!.$#REF!$#REF!"</definedName>
    <definedName name="nc1p" localSheetId="1">#REF!</definedName>
    <definedName name="nc1p" localSheetId="2">#REF!</definedName>
    <definedName name="nc1p">#REF!</definedName>
    <definedName name="nc1vl">NA()</definedName>
    <definedName name="nc24vl">NA()</definedName>
    <definedName name="nc3p" localSheetId="1">#REF!</definedName>
    <definedName name="nc3p" localSheetId="2">#REF!</definedName>
    <definedName name="nc3p">#REF!</definedName>
    <definedName name="NCBD100" localSheetId="1">#REF!</definedName>
    <definedName name="NCBD100">#REF!</definedName>
    <definedName name="NCBD200" localSheetId="1">#REF!</definedName>
    <definedName name="NCBD200">#REF!</definedName>
    <definedName name="NCBD250" localSheetId="1">#REF!</definedName>
    <definedName name="NCBD250">#REF!</definedName>
    <definedName name="NCDD2">NA()</definedName>
    <definedName name="nctram" localSheetId="1">#REF!</definedName>
    <definedName name="nctram" localSheetId="2">#REF!</definedName>
    <definedName name="nctram">#REF!</definedName>
    <definedName name="NCVC100" localSheetId="1">#REF!</definedName>
    <definedName name="NCVC100">#REF!</definedName>
    <definedName name="NCVC200" localSheetId="1">#REF!</definedName>
    <definedName name="NCVC200">#REF!</definedName>
    <definedName name="NCVC250" localSheetId="1">#REF!</definedName>
    <definedName name="NCVC250">#REF!</definedName>
    <definedName name="NCVC3P" localSheetId="1">#REF!</definedName>
    <definedName name="NCVC3P">#REF!</definedName>
    <definedName name="Ne" localSheetId="2" hidden="1">{"'Sheet1'!$L$16"}</definedName>
    <definedName name="Ne" hidden="1">{"'Sheet1'!$L$16"}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gu" localSheetId="2" hidden="1">{"'Sheet1'!$L$16"}</definedName>
    <definedName name="ngu" hidden="1">{"'Sheet1'!$L$16"}</definedName>
    <definedName name="NH" localSheetId="1">#REF!</definedName>
    <definedName name="NH">#REF!</definedName>
    <definedName name="nhan" localSheetId="1">#REF!</definedName>
    <definedName name="nhan">#REF!</definedName>
    <definedName name="NHANH2_CG4" localSheetId="2" hidden="1">{"'Sheet1'!$L$16"}</definedName>
    <definedName name="NHANH2_CG4" hidden="1">{"'Sheet1'!$L$16"}</definedName>
    <definedName name="nhn" localSheetId="1">#REF!</definedName>
    <definedName name="nhn">#REF!</definedName>
    <definedName name="nhnnc">NA()</definedName>
    <definedName name="nhnvl">NA()</definedName>
    <definedName name="NHot" localSheetId="1">#REF!</definedName>
    <definedName name="NHot" localSheetId="2">#REF!</definedName>
    <definedName name="NHot">#REF!</definedName>
    <definedName name="nig" localSheetId="1">#REF!</definedName>
    <definedName name="nig">#REF!</definedName>
    <definedName name="nig1p" localSheetId="1">#REF!</definedName>
    <definedName name="nig1p">#REF!</definedName>
    <definedName name="nig3p" localSheetId="1">#REF!</definedName>
    <definedName name="nig3p">#REF!</definedName>
    <definedName name="nightvl">NA()</definedName>
    <definedName name="nignc1p" localSheetId="1">#REF!</definedName>
    <definedName name="nignc1p" localSheetId="2">#REF!</definedName>
    <definedName name="nignc1p">#REF!</definedName>
    <definedName name="nigvl1p" localSheetId="1">#REF!</definedName>
    <definedName name="nigvl1p">#REF!</definedName>
    <definedName name="nin" localSheetId="1">#REF!</definedName>
    <definedName name="nin">#REF!</definedName>
    <definedName name="nin14nc3p" localSheetId="1">#REF!</definedName>
    <definedName name="nin14nc3p">#REF!</definedName>
    <definedName name="nin14vl3p" localSheetId="1">#REF!</definedName>
    <definedName name="nin14vl3p">#REF!</definedName>
    <definedName name="nin1903p" localSheetId="1">#REF!</definedName>
    <definedName name="nin1903p">#REF!</definedName>
    <definedName name="nin190nc">NA()</definedName>
    <definedName name="nin190nc3p" localSheetId="1">#REF!</definedName>
    <definedName name="nin190nc3p" localSheetId="2">#REF!</definedName>
    <definedName name="nin190nc3p">#REF!</definedName>
    <definedName name="nin190vl">NA()</definedName>
    <definedName name="nin190vl3p" localSheetId="1">#REF!</definedName>
    <definedName name="nin190vl3p" localSheetId="2">#REF!</definedName>
    <definedName name="nin190vl3p">#REF!</definedName>
    <definedName name="nin1pnc">NA()</definedName>
    <definedName name="nin1pvl">NA()</definedName>
    <definedName name="nin2903p" localSheetId="1">#REF!</definedName>
    <definedName name="nin2903p" localSheetId="2">#REF!</definedName>
    <definedName name="nin2903p">#REF!</definedName>
    <definedName name="nin290nc3p" localSheetId="1">#REF!</definedName>
    <definedName name="nin290nc3p">#REF!</definedName>
    <definedName name="nin290vl3p" localSheetId="1">#REF!</definedName>
    <definedName name="nin290vl3p">#REF!</definedName>
    <definedName name="nin3p" localSheetId="1">#REF!</definedName>
    <definedName name="nin3p">#REF!</definedName>
    <definedName name="nind" localSheetId="1">#REF!</definedName>
    <definedName name="nind">#REF!</definedName>
    <definedName name="nind1p" localSheetId="1">#REF!</definedName>
    <definedName name="nind1p">#REF!</definedName>
    <definedName name="nind3p" localSheetId="1">#REF!</definedName>
    <definedName name="nind3p">#REF!</definedName>
    <definedName name="nindnc1p" localSheetId="1">#REF!</definedName>
    <definedName name="nindnc1p">#REF!</definedName>
    <definedName name="nindnc3p" localSheetId="1">#REF!</definedName>
    <definedName name="nindnc3p">#REF!</definedName>
    <definedName name="nindvl1p" localSheetId="1">#REF!</definedName>
    <definedName name="nindvl1p">#REF!</definedName>
    <definedName name="nindvl3p" localSheetId="1">#REF!</definedName>
    <definedName name="nindvl3p">#REF!</definedName>
    <definedName name="ning1p" localSheetId="1">#REF!</definedName>
    <definedName name="ning1p">#REF!</definedName>
    <definedName name="ningnc1p" localSheetId="1">#REF!</definedName>
    <definedName name="ningnc1p">#REF!</definedName>
    <definedName name="ningvl1p" localSheetId="1">#REF!</definedName>
    <definedName name="ningvl1p">#REF!</definedName>
    <definedName name="ninnc">NA()</definedName>
    <definedName name="ninnc3p" localSheetId="1">#REF!</definedName>
    <definedName name="ninnc3p" localSheetId="2">#REF!</definedName>
    <definedName name="ninnc3p">#REF!</definedName>
    <definedName name="nint1p" localSheetId="1">#REF!</definedName>
    <definedName name="nint1p">#REF!</definedName>
    <definedName name="nintnc1p" localSheetId="1">#REF!</definedName>
    <definedName name="nintnc1p">#REF!</definedName>
    <definedName name="nintvl1p" localSheetId="1">#REF!</definedName>
    <definedName name="nintvl1p">#REF!</definedName>
    <definedName name="ninvl3p" localSheetId="1">#REF!</definedName>
    <definedName name="ninvl3p">#REF!</definedName>
    <definedName name="nl" localSheetId="1">#REF!</definedName>
    <definedName name="nl">#REF!</definedName>
    <definedName name="NL12nc">"$#REF!.#REF!$#REF!"</definedName>
    <definedName name="NL12vl">"$#REF!.#REF!$#REF!"</definedName>
    <definedName name="nl1p" localSheetId="1">#REF!</definedName>
    <definedName name="nl1p" localSheetId="2">#REF!</definedName>
    <definedName name="nl1p">#REF!</definedName>
    <definedName name="nl3p" localSheetId="1">#REF!</definedName>
    <definedName name="nl3p">#REF!</definedName>
    <definedName name="nlnc3p" localSheetId="1">#REF!</definedName>
    <definedName name="nlnc3p">#REF!</definedName>
    <definedName name="nlnc3pha" localSheetId="1">#REF!</definedName>
    <definedName name="nlnc3pha">#REF!</definedName>
    <definedName name="nlnls2000">1.58</definedName>
    <definedName name="nlnls99">1.37</definedName>
    <definedName name="NLTK1p" localSheetId="1">#REF!</definedName>
    <definedName name="NLTK1p" localSheetId="2">#REF!</definedName>
    <definedName name="NLTK1p">#REF!</definedName>
    <definedName name="nlvl">NA()</definedName>
    <definedName name="nlvl3p" localSheetId="1">#REF!</definedName>
    <definedName name="nlvl3p" localSheetId="2">#REF!</definedName>
    <definedName name="nlvl3p">#REF!</definedName>
    <definedName name="nm" localSheetId="1">#REF!</definedName>
    <definedName name="nm">#REF!</definedName>
    <definedName name="nn" localSheetId="1">#REF!</definedName>
    <definedName name="nn">#REF!</definedName>
    <definedName name="nn1p" localSheetId="1">#REF!</definedName>
    <definedName name="nn1p">#REF!</definedName>
    <definedName name="nn3p" localSheetId="1">#REF!</definedName>
    <definedName name="nn3p">#REF!</definedName>
    <definedName name="nnn" localSheetId="1">#REF!</definedName>
    <definedName name="nnn">#REF!</definedName>
    <definedName name="nnnc3p" localSheetId="1">#REF!</definedName>
    <definedName name="nnnc3p">#REF!</definedName>
    <definedName name="nnvl3p" localSheetId="1">#REF!</definedName>
    <definedName name="nnvl3p">#REF!</definedName>
    <definedName name="No" localSheetId="1">#REF!</definedName>
    <definedName name="No">#REF!</definedName>
    <definedName name="NOBSDC" localSheetId="1">#REF!</definedName>
    <definedName name="NOBSDC">#REF!</definedName>
    <definedName name="NOPLDC" localSheetId="1">#REF!</definedName>
    <definedName name="NOPLDC">#REF!</definedName>
    <definedName name="NSTT2" localSheetId="2" hidden="1">{"'Sheet1'!$L$16"}</definedName>
    <definedName name="NSTT2" hidden="1">{"'Sheet1'!$L$16"}</definedName>
    <definedName name="OCT" localSheetId="1">#REF!</definedName>
    <definedName name="OCT">#REF!</definedName>
    <definedName name="Ongnoidaybulongtachongrungtabu">"$#REF!.$B$649:$D$672"</definedName>
    <definedName name="OngPVC">"$#REF!.$B$78:$D$89"</definedName>
    <definedName name="OrderTable" localSheetId="2" hidden="1">#REF!</definedName>
    <definedName name="OrderTable" hidden="1">#REF!</definedName>
    <definedName name="PA" localSheetId="1">#REF!</definedName>
    <definedName name="PA" localSheetId="2">#REF!</definedName>
    <definedName name="PA">#REF!</definedName>
    <definedName name="PAIII_" localSheetId="2" hidden="1">{"'Sheet1'!$L$16"}</definedName>
    <definedName name="PAIII_" hidden="1">{"'Sheet1'!$L$16"}</definedName>
    <definedName name="Pbnn" localSheetId="1">#REF!</definedName>
    <definedName name="Pbnn">#REF!</definedName>
    <definedName name="Pbno" localSheetId="1">#REF!</definedName>
    <definedName name="Pbno">#REF!</definedName>
    <definedName name="Pbnx" localSheetId="1">#REF!</definedName>
    <definedName name="Pbnx">#REF!</definedName>
    <definedName name="PChe" localSheetId="1">#REF!</definedName>
    <definedName name="PChe">#REF!</definedName>
    <definedName name="PHAITRAPS" localSheetId="1">#REF!</definedName>
    <definedName name="PHAITRAPS">#REF!</definedName>
    <definedName name="phandien">#N/A</definedName>
    <definedName name="phanhoanthien">#N/A</definedName>
    <definedName name="phannuoc">#N/A</definedName>
    <definedName name="phanxay">#N/A</definedName>
    <definedName name="phu" localSheetId="2" hidden="1">{"Offgrid",#N/A,FALSE,"OFFGRID";"Region",#N/A,FALSE,"REGION";"Offgrid -2",#N/A,FALSE,"OFFGRID";"WTP",#N/A,FALSE,"WTP";"WTP -2",#N/A,FALSE,"WTP";"Project",#N/A,FALSE,"PROJECT";"Summary -2",#N/A,FALSE,"SUMMARY"}</definedName>
    <definedName name="phu" hidden="1">{"Offgrid",#N/A,FALSE,"OFFGRID";"Region",#N/A,FALSE,"REGION";"Offgrid -2",#N/A,FALSE,"OFFGRID";"WTP",#N/A,FALSE,"WTP";"WTP -2",#N/A,FALSE,"WTP";"Project",#N/A,FALSE,"PROJECT";"Summary -2",#N/A,FALSE,"SUMMARY"}</definedName>
    <definedName name="phu_luc_vua" localSheetId="1">#REF!</definedName>
    <definedName name="phu_luc_vua" localSheetId="2">#REF!</definedName>
    <definedName name="phu_luc_vua">#REF!</definedName>
    <definedName name="phuluc" localSheetId="2" hidden="1">{"'Sheet1'!$L$16"}</definedName>
    <definedName name="phuluc" hidden="1">{"'Sheet1'!$L$16"}</definedName>
    <definedName name="PK" localSheetId="1">#REF!</definedName>
    <definedName name="PK">#REF!</definedName>
    <definedName name="PL" localSheetId="2" hidden="1">{"'Sheet1'!$L$16"}</definedName>
    <definedName name="PL" hidden="1">{"'Sheet1'!$L$16"}</definedName>
    <definedName name="PlucBcaoTD" localSheetId="2" hidden="1">{"'Sheet1'!$L$16"}</definedName>
    <definedName name="PlucBcaoTD" hidden="1">{"'Sheet1'!$L$16"}</definedName>
    <definedName name="PMS" localSheetId="2" hidden="1">{"'Sheet1'!$L$16"}</definedName>
    <definedName name="PMS" hidden="1">{"'Sheet1'!$L$16"}</definedName>
    <definedName name="pp" localSheetId="1">#REF!</definedName>
    <definedName name="pp">#REF!</definedName>
    <definedName name="ppp" localSheetId="1">#REF!</definedName>
    <definedName name="ppp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Prin1">"$#REF!.$P$2:$W$27"</definedName>
    <definedName name="_xlnm.Print_Area" localSheetId="1">'Bieu1 TW trong nuoc '!$A$1:$AL$59</definedName>
    <definedName name="_xlnm.Print_Area" localSheetId="2">'Bieu3 ODA'!$A$1:$AL$37</definedName>
    <definedName name="_xlnm.Print_Area">#REF!</definedName>
    <definedName name="PRINT_AREA_MI" localSheetId="2">#REF!</definedName>
    <definedName name="PRINT_AREA_MI">#REF!</definedName>
    <definedName name="_xlnm.Print_Titles" localSheetId="1">'Bieu1 TW trong nuoc '!$5:$10</definedName>
    <definedName name="_xlnm.Print_Titles" localSheetId="2">'Bieu3 ODA'!$6:$14</definedName>
    <definedName name="_xlnm.Print_Titles">#REF!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dForm" hidden="1">#REF!</definedName>
    <definedName name="Product" hidden="1">#REF!</definedName>
    <definedName name="PROPOSAL" localSheetId="1">#REF!</definedName>
    <definedName name="PROPOSAL">#REF!</definedName>
    <definedName name="PT_A1" localSheetId="1">#REF!</definedName>
    <definedName name="PT_A1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tdg_cong" localSheetId="1">#REF!</definedName>
    <definedName name="ptdg_cong">#REF!</definedName>
    <definedName name="ptdg_duong" localSheetId="1">#REF!</definedName>
    <definedName name="ptdg_duong">#REF!</definedName>
    <definedName name="ptdg_ke" localSheetId="1">#REF!</definedName>
    <definedName name="ptdg_ke">#REF!</definedName>
    <definedName name="pvd" localSheetId="1">#REF!</definedName>
    <definedName name="pvd">#REF!</definedName>
    <definedName name="py" localSheetId="1">#REF!</definedName>
    <definedName name="py">#REF!</definedName>
    <definedName name="Qgh" localSheetId="1">#REF!</definedName>
    <definedName name="Qgh">#REF!</definedName>
    <definedName name="Qgx" localSheetId="1">#REF!</definedName>
    <definedName name="Qgx">#REF!</definedName>
    <definedName name="QIh" localSheetId="1">#REF!</definedName>
    <definedName name="QIh">#REF!</definedName>
    <definedName name="QIIh" localSheetId="1">#REF!</definedName>
    <definedName name="QIIh">#REF!</definedName>
    <definedName name="QIIIh" localSheetId="1">#REF!</definedName>
    <definedName name="QIIIh">#REF!</definedName>
    <definedName name="QIIIIh" localSheetId="1">#REF!</definedName>
    <definedName name="QIIIIh">#REF!</definedName>
    <definedName name="QIIIIX" localSheetId="1">#REF!</definedName>
    <definedName name="QIIIIX">#REF!</definedName>
    <definedName name="QIIIX" localSheetId="1">#REF!</definedName>
    <definedName name="QIIIX">#REF!</definedName>
    <definedName name="qIItc" localSheetId="1">#REF!</definedName>
    <definedName name="qIItc">#REF!</definedName>
    <definedName name="qIItt" localSheetId="1">#REF!</definedName>
    <definedName name="qIItt">#REF!</definedName>
    <definedName name="QIIX" localSheetId="1">#REF!</definedName>
    <definedName name="QIIX">#REF!</definedName>
    <definedName name="qItc" localSheetId="1">#REF!</definedName>
    <definedName name="qItc">#REF!</definedName>
    <definedName name="qItt" localSheetId="1">#REF!</definedName>
    <definedName name="qItt">#REF!</definedName>
    <definedName name="QIX" localSheetId="1">#REF!</definedName>
    <definedName name="QIX">#REF!</definedName>
    <definedName name="QmIh" localSheetId="1">#REF!</definedName>
    <definedName name="QmIh">#REF!</definedName>
    <definedName name="QmIIH" localSheetId="1">#REF!</definedName>
    <definedName name="QmIIH">#REF!</definedName>
    <definedName name="QmIIIh" localSheetId="1">#REF!</definedName>
    <definedName name="QmIIIh">#REF!</definedName>
    <definedName name="QmIIIIh" localSheetId="1">#REF!</definedName>
    <definedName name="QmIIIIh">#REF!</definedName>
    <definedName name="QmIIIIX" localSheetId="1">#REF!</definedName>
    <definedName name="QmIIIIX">#REF!</definedName>
    <definedName name="QmIIIX" localSheetId="1">#REF!</definedName>
    <definedName name="QmIIIX">#REF!</definedName>
    <definedName name="QmIIX" localSheetId="1">#REF!</definedName>
    <definedName name="QmIIX">#REF!</definedName>
    <definedName name="QmIX" localSheetId="1">#REF!</definedName>
    <definedName name="QmIX">#REF!</definedName>
    <definedName name="QQ" localSheetId="2" hidden="1">{"'Sheet1'!$L$16"}</definedName>
    <definedName name="QQ" hidden="1">{"'Sheet1'!$L$16"}</definedName>
    <definedName name="qwde\" localSheetId="1">#REF!</definedName>
    <definedName name="qwde\">#REF!</definedName>
    <definedName name="Ra" localSheetId="1">#REF!</definedName>
    <definedName name="Ra">#REF!</definedName>
    <definedName name="ra11p" localSheetId="1">#REF!</definedName>
    <definedName name="ra11p">#REF!</definedName>
    <definedName name="ra13p" localSheetId="1">#REF!</definedName>
    <definedName name="ra13p">#REF!</definedName>
    <definedName name="rack1">NA()</definedName>
    <definedName name="Racot" localSheetId="1">#REF!</definedName>
    <definedName name="Racot" localSheetId="2">#REF!</definedName>
    <definedName name="Racot">#REF!</definedName>
    <definedName name="Radam" localSheetId="1">#REF!</definedName>
    <definedName name="Radam">#REF!</definedName>
    <definedName name="Rb" localSheetId="1">#REF!</definedName>
    <definedName name="Rb">#REF!</definedName>
    <definedName name="RCArea" hidden="1">#REF!</definedName>
    <definedName name="_xlnm.Recorder" localSheetId="1">#REF!</definedName>
    <definedName name="_xlnm.Recorder">#REF!</definedName>
    <definedName name="RECOUT">#N/A</definedName>
    <definedName name="RECOUT_26">NA()</definedName>
    <definedName name="RECOUT_28">NA()</definedName>
    <definedName name="rep" localSheetId="1">#REF!</definedName>
    <definedName name="rep" localSheetId="2">#REF!</definedName>
    <definedName name="rep">#REF!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RM_EXT" localSheetId="1">#REF!</definedName>
    <definedName name="RM_EXT">#REF!</definedName>
    <definedName name="RM_HKS" localSheetId="1">#REF!</definedName>
    <definedName name="RM_HKS">#REF!</definedName>
    <definedName name="RM_INT" localSheetId="1">#REF!</definedName>
    <definedName name="RM_INT">#REF!</definedName>
    <definedName name="RM_LUKS" localSheetId="1">#REF!</definedName>
    <definedName name="RM_LUKS">#REF!</definedName>
    <definedName name="Rn" localSheetId="1">#REF!</definedName>
    <definedName name="Rn">#REF!</definedName>
    <definedName name="Rncot" localSheetId="1">#REF!</definedName>
    <definedName name="Rncot">#REF!</definedName>
    <definedName name="Rndam" localSheetId="1">#REF!</definedName>
    <definedName name="Rndam">#REF!</definedName>
    <definedName name="Ro" localSheetId="1">#REF!</definedName>
    <definedName name="Ro">#REF!</definedName>
    <definedName name="Rob" localSheetId="1">#REF!</definedName>
    <definedName name="Rob">#REF!</definedName>
    <definedName name="rr" localSheetId="1">#REF!</definedName>
    <definedName name="rr">#REF!</definedName>
    <definedName name="rrr" localSheetId="1">#REF!</definedName>
    <definedName name="rrr">#REF!</definedName>
    <definedName name="Ru" localSheetId="1">#REF!</definedName>
    <definedName name="Ru">#REF!</definedName>
    <definedName name="Rub" localSheetId="1">#REF!</definedName>
    <definedName name="Rub">#REF!</definedName>
    <definedName name="s" localSheetId="2" hidden="1">{#N/A,#N/A,FALSE,"Chi tiÆt"}</definedName>
    <definedName name="s" hidden="1">{#N/A,#N/A,FALSE,"Chi tiÆt"}</definedName>
    <definedName name="SAM" localSheetId="1">#REF!</definedName>
    <definedName name="SAM" localSheetId="2">#REF!</definedName>
    <definedName name="SAM">#REF!</definedName>
    <definedName name="sand" localSheetId="1">#REF!</definedName>
    <definedName name="sand">#REF!</definedName>
    <definedName name="sas" localSheetId="2" hidden="1">{"'Sheet1'!$L$16"}</definedName>
    <definedName name="sas" hidden="1">{"'Sheet1'!$L$16"}</definedName>
    <definedName name="scao98" localSheetId="1">#REF!</definedName>
    <definedName name="scao98">#REF!</definedName>
    <definedName name="SCH" localSheetId="1">#REF!</definedName>
    <definedName name="SCH">#REF!</definedName>
    <definedName name="SD" localSheetId="1">#REF!</definedName>
    <definedName name="SD">#REF!</definedName>
    <definedName name="sdas" localSheetId="1">#REF!</definedName>
    <definedName name="sdas">#REF!</definedName>
    <definedName name="sdbv" localSheetId="2" hidden="1">{"'Sheet1'!$L$16"}</definedName>
    <definedName name="sdbv" hidden="1">{"'Sheet1'!$L$16"}</definedName>
    <definedName name="SDDIEUCHINH" localSheetId="1">#REF!</definedName>
    <definedName name="SDDIEUCHINH">#REF!</definedName>
    <definedName name="SDMONG" localSheetId="1">#REF!</definedName>
    <definedName name="SDMONG">#REF!</definedName>
    <definedName name="sencount" hidden="1">1</definedName>
    <definedName name="sfsd" localSheetId="2" hidden="1">{"'Sheet1'!$L$16"}</definedName>
    <definedName name="sfsd" hidden="1">{"'Sheet1'!$L$16"}</definedName>
    <definedName name="sgvl">NA()</definedName>
    <definedName name="Sh" localSheetId="1">#REF!</definedName>
    <definedName name="Sh" localSheetId="2">#REF!</definedName>
    <definedName name="Sh">#REF!</definedName>
    <definedName name="Sheet" localSheetId="2" hidden="1">{"'Sheet1'!$L$16"}</definedName>
    <definedName name="Sheet" hidden="1">{"'Sheet1'!$L$16"}</definedName>
    <definedName name="Sheet1" localSheetId="1">#REF!</definedName>
    <definedName name="Sheet1">#REF!</definedName>
    <definedName name="Sheet2" localSheetId="2" hidden="1">{"'Sheet1'!$L$16"}</definedName>
    <definedName name="Sheet2" hidden="1">{"'Sheet1'!$L$16"}</definedName>
    <definedName name="sheet5" localSheetId="2" hidden="1">{#N/A,#N/A,FALSE,"Chi tiÆt"}</definedName>
    <definedName name="sheet5" hidden="1">{#N/A,#N/A,FALSE,"Chi tiÆt"}</definedName>
    <definedName name="SIA" localSheetId="1">#REF!</definedName>
    <definedName name="SIA" localSheetId="2">#REF!</definedName>
    <definedName name="SIA">#REF!</definedName>
    <definedName name="SIB" localSheetId="1">#REF!</definedName>
    <definedName name="SIB">#REF!</definedName>
    <definedName name="SIC" localSheetId="1">#REF!</definedName>
    <definedName name="SIC">#REF!</definedName>
    <definedName name="sieucao" localSheetId="1">#REF!</definedName>
    <definedName name="sieucao">#REF!</definedName>
    <definedName name="SIIA" localSheetId="1">#REF!</definedName>
    <definedName name="SIIA">#REF!</definedName>
    <definedName name="SIIB" localSheetId="1">#REF!</definedName>
    <definedName name="SIIB">#REF!</definedName>
    <definedName name="SIIC" localSheetId="1">#REF!</definedName>
    <definedName name="SIIC">#REF!</definedName>
    <definedName name="SIZE" localSheetId="1">#REF!</definedName>
    <definedName name="SIZE">#REF!</definedName>
    <definedName name="SL_CRD" localSheetId="1">#REF!</definedName>
    <definedName name="SL_CRD">#REF!</definedName>
    <definedName name="SL_CRS" localSheetId="1">#REF!</definedName>
    <definedName name="SL_CRS">#REF!</definedName>
    <definedName name="SL_CS" localSheetId="1">#REF!</definedName>
    <definedName name="SL_CS">#REF!</definedName>
    <definedName name="SL_DD" localSheetId="1">#REF!</definedName>
    <definedName name="SL_DD">#REF!</definedName>
    <definedName name="Snc" localSheetId="1">#REF!</definedName>
    <definedName name="Snc">#REF!</definedName>
    <definedName name="Sntn" localSheetId="1">#REF!</definedName>
    <definedName name="Sntn">#REF!</definedName>
    <definedName name="soc3p" localSheetId="1">#REF!</definedName>
    <definedName name="soc3p">#REF!</definedName>
    <definedName name="Soi" localSheetId="1">#REF!</definedName>
    <definedName name="Soi">#REF!</definedName>
    <definedName name="Soi_HamYen">NA()</definedName>
    <definedName name="SORT" localSheetId="1">#REF!</definedName>
    <definedName name="SORT" localSheetId="2">#REF!</definedName>
    <definedName name="SORT">#REF!</definedName>
    <definedName name="Sosanh2" localSheetId="2" hidden="1">{"'Sheet1'!$L$16"}</definedName>
    <definedName name="Sosanh2" hidden="1">{"'Sheet1'!$L$16"}</definedName>
    <definedName name="Sothutu" localSheetId="1">#REF!</definedName>
    <definedName name="Sothutu">#REF!</definedName>
    <definedName name="Spanner_Auto_File">"C:\My Documents\tinh cdo.x2a"</definedName>
    <definedName name="SPEC" localSheetId="1">#REF!</definedName>
    <definedName name="SPEC" localSheetId="2">#REF!</definedName>
    <definedName name="SPEC">#REF!</definedName>
    <definedName name="SpecialPrice" localSheetId="2" hidden="1">#REF!</definedName>
    <definedName name="SpecialPrice" hidden="1">#REF!</definedName>
    <definedName name="SPECSUMMARY" localSheetId="1">#REF!</definedName>
    <definedName name="SPECSUMMARY">#REF!</definedName>
    <definedName name="spk1p">"$#REF!.#REF!$#REF!"</definedName>
    <definedName name="spk3p">NA()</definedName>
    <definedName name="start" localSheetId="1">#REF!</definedName>
    <definedName name="start" localSheetId="2">#REF!</definedName>
    <definedName name="start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t" localSheetId="1">#REF!</definedName>
    <definedName name="Stt">#REF!</definedName>
    <definedName name="sub" localSheetId="1">#REF!</definedName>
    <definedName name="sub">#REF!</definedName>
    <definedName name="SUMITOMO" localSheetId="1">#REF!</definedName>
    <definedName name="SUMITOMO">#REF!</definedName>
    <definedName name="SUMITOMO_GT" localSheetId="1">#REF!</definedName>
    <definedName name="SUMITOMO_GT">#REF!</definedName>
    <definedName name="SUMMARY" localSheetId="1">#REF!</definedName>
    <definedName name="SUMMARY">#REF!</definedName>
    <definedName name="suoihai" localSheetId="2" hidden="1">{"'Sheet1'!$L$16"}</definedName>
    <definedName name="suoihai" hidden="1">{"'Sheet1'!$L$16"}</definedName>
    <definedName name="sur" localSheetId="1">#REF!</definedName>
    <definedName name="sur">#REF!</definedName>
    <definedName name="t" localSheetId="2" hidden="1">{"'Sheet1'!$L$16"}</definedName>
    <definedName name="t" hidden="1">{"'Sheet1'!$L$16"}</definedName>
    <definedName name="T.3" localSheetId="2" hidden="1">{"'Sheet1'!$L$16"}</definedName>
    <definedName name="T.3" hidden="1">{"'Sheet1'!$L$16"}</definedName>
    <definedName name="t101p" localSheetId="1">#REF!</definedName>
    <definedName name="t101p">#REF!</definedName>
    <definedName name="t103p" localSheetId="1">#REF!</definedName>
    <definedName name="t103p">#REF!</definedName>
    <definedName name="t105mnc">NA()</definedName>
    <definedName name="t10m">NA()</definedName>
    <definedName name="t10nc">NA()</definedName>
    <definedName name="t10nc1p" localSheetId="1">#REF!</definedName>
    <definedName name="t10nc1p" localSheetId="2">#REF!</definedName>
    <definedName name="t10nc1p">#REF!</definedName>
    <definedName name="t10ncm">NA()</definedName>
    <definedName name="t10vl1p" localSheetId="1">#REF!</definedName>
    <definedName name="t10vl1p" localSheetId="2">#REF!</definedName>
    <definedName name="t10vl1p">#REF!</definedName>
    <definedName name="t121p" localSheetId="1">#REF!</definedName>
    <definedName name="t121p">#REF!</definedName>
    <definedName name="t123p" localSheetId="1">#REF!</definedName>
    <definedName name="t123p">#REF!</definedName>
    <definedName name="t12m">NA()</definedName>
    <definedName name="t12mnc">NA()</definedName>
    <definedName name="t12nc">NA()</definedName>
    <definedName name="t141p" localSheetId="1">#REF!</definedName>
    <definedName name="t141p" localSheetId="2">#REF!</definedName>
    <definedName name="t141p">#REF!</definedName>
    <definedName name="t143p" localSheetId="1">#REF!</definedName>
    <definedName name="t143p">#REF!</definedName>
    <definedName name="t14m">NA()</definedName>
    <definedName name="t14mnc">NA()</definedName>
    <definedName name="t14nc">NA()</definedName>
    <definedName name="t14nc3p" localSheetId="1">#REF!</definedName>
    <definedName name="t14nc3p" localSheetId="2">#REF!</definedName>
    <definedName name="t14nc3p">#REF!</definedName>
    <definedName name="t14ncm">NA()</definedName>
    <definedName name="T14vc">NA()</definedName>
    <definedName name="t14vl3p" localSheetId="1">#REF!</definedName>
    <definedName name="t14vl3p" localSheetId="2">#REF!</definedName>
    <definedName name="t14vl3p">#REF!</definedName>
    <definedName name="t20m">NA()</definedName>
    <definedName name="t20ncm">NA()</definedName>
    <definedName name="t7vl">NA()</definedName>
    <definedName name="t84mnc">NA()</definedName>
    <definedName name="t8m">NA()</definedName>
    <definedName name="t8vl">NA()</definedName>
    <definedName name="Ta" localSheetId="1">#REF!</definedName>
    <definedName name="Ta" localSheetId="2">#REF!</definedName>
    <definedName name="Ta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3" localSheetId="1">#REF!</definedName>
    <definedName name="table3">#REF!</definedName>
    <definedName name="tableyears" localSheetId="1">#REF!</definedName>
    <definedName name="tableyears">#REF!</definedName>
    <definedName name="taluydc1">"$#REF!.$C$2"</definedName>
    <definedName name="taluydc2">"$#REF!.$C$3"</definedName>
    <definedName name="taluydc3">"$#REF!.$C$4"</definedName>
    <definedName name="taluydc4">"$#REF!.$C$5"</definedName>
    <definedName name="TAM" localSheetId="1">#REF!</definedName>
    <definedName name="TAM" localSheetId="2">#REF!</definedName>
    <definedName name="TAM">#REF!</definedName>
    <definedName name="TaxTV">10%</definedName>
    <definedName name="TaxXL">5%</definedName>
    <definedName name="tb00" localSheetId="1">#REF!</definedName>
    <definedName name="tb00" localSheetId="2">#REF!</definedName>
    <definedName name="tb00">#REF!</definedName>
    <definedName name="TBA" localSheetId="1">#REF!</definedName>
    <definedName name="TBA">#REF!</definedName>
    <definedName name="tbCY" localSheetId="1">#REF!</definedName>
    <definedName name="tbCY">#REF!</definedName>
    <definedName name="tbdd1p">NA()</definedName>
    <definedName name="tbdd3p">NA()</definedName>
    <definedName name="tbddsdl">NA()</definedName>
    <definedName name="TBI">NA()</definedName>
    <definedName name="tbl_ProdInfo" localSheetId="2" hidden="1">#REF!</definedName>
    <definedName name="tbl_ProdInfo" hidden="1">#REF!</definedName>
    <definedName name="tbtram" localSheetId="1">#REF!</definedName>
    <definedName name="tbtram" localSheetId="2">#REF!</definedName>
    <definedName name="tbtram">#REF!</definedName>
    <definedName name="TBV" localSheetId="1">#REF!</definedName>
    <definedName name="TBV">#REF!</definedName>
    <definedName name="TC" localSheetId="1">#REF!</definedName>
    <definedName name="TC">#REF!</definedName>
    <definedName name="TC_NHANH1" localSheetId="1">#REF!</definedName>
    <definedName name="TC_NHANH1">#REF!</definedName>
    <definedName name="Tchuan" localSheetId="1">#REF!</definedName>
    <definedName name="Tchuan">#REF!</definedName>
    <definedName name="Tck" localSheetId="1">#REF!</definedName>
    <definedName name="Tck">#REF!</definedName>
    <definedName name="Tcng" localSheetId="1">#REF!</definedName>
    <definedName name="Tcng">#REF!</definedName>
    <definedName name="td10vl">"$#REF!.#REF!#REF!"</definedName>
    <definedName name="td12nc">"$#REF!.$#REF!$#REF!"</definedName>
    <definedName name="td1cvl">NA()</definedName>
    <definedName name="td1p" localSheetId="1">#REF!</definedName>
    <definedName name="td1p" localSheetId="2">#REF!</definedName>
    <definedName name="td1p">#REF!</definedName>
    <definedName name="TD1pvl">NA()</definedName>
    <definedName name="td3p" localSheetId="1">#REF!</definedName>
    <definedName name="td3p" localSheetId="2">#REF!</definedName>
    <definedName name="td3p">#REF!</definedName>
    <definedName name="tdc84nc">NA()</definedName>
    <definedName name="tdcnc">NA()</definedName>
    <definedName name="tdgvl">NA()</definedName>
    <definedName name="tdhtnc">NA()</definedName>
    <definedName name="tdhtvl">NA()</definedName>
    <definedName name="tdnc1p" localSheetId="1">#REF!</definedName>
    <definedName name="tdnc1p" localSheetId="2">#REF!</definedName>
    <definedName name="tdnc1p">#REF!</definedName>
    <definedName name="tdt1pnc">NA()</definedName>
    <definedName name="tdt1pvl">NA()</definedName>
    <definedName name="tdt2cnc">NA()</definedName>
    <definedName name="tdt2cvl">NA()</definedName>
    <definedName name="tdtr2cnc" localSheetId="1">#REF!</definedName>
    <definedName name="tdtr2cnc" localSheetId="2">#REF!</definedName>
    <definedName name="tdtr2cnc">#REF!</definedName>
    <definedName name="tdtr2cvl" localSheetId="1">#REF!</definedName>
    <definedName name="tdtr2cvl">#REF!</definedName>
    <definedName name="tdtrnc">NA()</definedName>
    <definedName name="tdtrvl">NA()</definedName>
    <definedName name="tdvl1p" localSheetId="1">#REF!</definedName>
    <definedName name="tdvl1p" localSheetId="2">#REF!</definedName>
    <definedName name="tdvl1p">#REF!</definedName>
    <definedName name="Ten" localSheetId="2">{"BIEUBA~1.XLS"}</definedName>
    <definedName name="Ten">{"BIEUBA~1.XLS"}</definedName>
    <definedName name="Tengoi" localSheetId="1">#REF!</definedName>
    <definedName name="Tengoi">#REF!</definedName>
    <definedName name="tentk" localSheetId="1">#REF!</definedName>
    <definedName name="tentk">#REF!</definedName>
    <definedName name="TEST1" localSheetId="1">#REF!</definedName>
    <definedName name="TEST1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extRefCopyRangeCount" hidden="1">216</definedName>
    <definedName name="tha" localSheetId="2" hidden="1">{"'Sheet1'!$L$16"}</definedName>
    <definedName name="tha" hidden="1">{"'Sheet1'!$L$16"}</definedName>
    <definedName name="thai" localSheetId="2" hidden="1">{"'Sheet1'!$L$16"}</definedName>
    <definedName name="thai" hidden="1">{"'Sheet1'!$L$16"}</definedName>
    <definedName name="Thang_Long" localSheetId="1">#REF!</definedName>
    <definedName name="Thang_Long">#REF!</definedName>
    <definedName name="Thang_Long_GT" localSheetId="1">#REF!</definedName>
    <definedName name="Thang_Long_GT">#REF!</definedName>
    <definedName name="Thang1" localSheetId="2" hidden="1">{"'Sheet1'!$L$16"}</definedName>
    <definedName name="Thang1" hidden="1">{"'Sheet1'!$L$16"}</definedName>
    <definedName name="thang10" localSheetId="2" hidden="1">{"'Sheet1'!$L$16"}</definedName>
    <definedName name="thang10" hidden="1">{"'Sheet1'!$L$16"}</definedName>
    <definedName name="thanh" localSheetId="1">#REF!</definedName>
    <definedName name="thanh">#REF!</definedName>
    <definedName name="Thanh_CT" localSheetId="1">#REF!</definedName>
    <definedName name="Thanh_CT">#REF!</definedName>
    <definedName name="thau" localSheetId="2" hidden="1">{"'Sheet1'!$L$16"}</definedName>
    <definedName name="thau" hidden="1">{"'Sheet1'!$L$16"}</definedName>
    <definedName name="THDT_CT_XOM_NOI" localSheetId="1">#REF!</definedName>
    <definedName name="THDT_CT_XOM_NOI">#REF!</definedName>
    <definedName name="THDT_HT_DAO_THUONG" localSheetId="1">#REF!</definedName>
    <definedName name="THDT_HT_DAO_THUONG">#REF!</definedName>
    <definedName name="THDT_HT_XOM_NOI" localSheetId="1">#REF!</definedName>
    <definedName name="THDT_HT_XOM_NOI">#REF!</definedName>
    <definedName name="THDT_NPP_XOM_NOI" localSheetId="1">#REF!</definedName>
    <definedName name="THDT_NPP_XOM_NOI">#REF!</definedName>
    <definedName name="THDT_TBA_XOM_NOI" localSheetId="1">#REF!</definedName>
    <definedName name="THDT_TBA_XOM_NOI">#REF!</definedName>
    <definedName name="thep" localSheetId="1">#REF!</definedName>
    <definedName name="thep">#REF!</definedName>
    <definedName name="THEP_D32" localSheetId="1">#REF!</definedName>
    <definedName name="THEP_D32">#REF!</definedName>
    <definedName name="ThepDet35x3">NA()</definedName>
    <definedName name="ThepDet40x4">NA()</definedName>
    <definedName name="ThepDet45x4">NA()</definedName>
    <definedName name="ThepDet50x5">NA()</definedName>
    <definedName name="ThepDet63x6">NA()</definedName>
    <definedName name="ThepDet75x6">NA()</definedName>
    <definedName name="ThepGoc32x32x3">NA()</definedName>
    <definedName name="ThepGoc35x35x3">NA()</definedName>
    <definedName name="ThepGoc40x40x4">NA()</definedName>
    <definedName name="ThepGoc45x45x4">NA()</definedName>
    <definedName name="ThepGoc50x50x5">NA()</definedName>
    <definedName name="thepgoc63_75">"$#REF!.$L$15"</definedName>
    <definedName name="ThepGoc63x63x6">NA()</definedName>
    <definedName name="thepgoc80_100">"$#REF!.$L$16"</definedName>
    <definedName name="theptron14_22">"$#REF!.$L$12"</definedName>
    <definedName name="theptron6_8">"$#REF!.$L$10"</definedName>
    <definedName name="ThepTronD10D18">NA()</definedName>
    <definedName name="ThepTronD6D8">NA()</definedName>
    <definedName name="THGO1pnc" localSheetId="1">#REF!</definedName>
    <definedName name="THGO1pnc" localSheetId="2">#REF!</definedName>
    <definedName name="THGO1pnc">#REF!</definedName>
    <definedName name="thht" localSheetId="1">#REF!</definedName>
    <definedName name="thht">#REF!</definedName>
    <definedName name="THI" localSheetId="1">#REF!</definedName>
    <definedName name="THI">#REF!</definedName>
    <definedName name="thkp3" localSheetId="1">#REF!</definedName>
    <definedName name="thkp3">#REF!</definedName>
    <definedName name="THLCO" localSheetId="1">#REF!</definedName>
    <definedName name="THLCO">#REF!</definedName>
    <definedName name="THLNO" localSheetId="1">#REF!</definedName>
    <definedName name="THLNO">#REF!</definedName>
    <definedName name="THLTK" localSheetId="1">#REF!</definedName>
    <definedName name="THLTK">#REF!</definedName>
    <definedName name="thtt" localSheetId="1">#REF!</definedName>
    <definedName name="thtt">#REF!</definedName>
    <definedName name="thu" localSheetId="2" hidden="1">{"'Sheet1'!$L$16"}</definedName>
    <definedName name="thu" hidden="1">{"'Sheet1'!$L$16"}</definedName>
    <definedName name="thue">6</definedName>
    <definedName name="THUY" localSheetId="2" hidden="1">{#N/A,#N/A,FALSE,"LEDGERSUMARY"}</definedName>
    <definedName name="THUY" hidden="1">{#N/A,#N/A,FALSE,"LEDGERSUMARY"}</definedName>
    <definedName name="Tien" localSheetId="1">#REF!</definedName>
    <definedName name="Tien" localSheetId="2">#REF!</definedName>
    <definedName name="Tien">#REF!</definedName>
    <definedName name="Tim_Lan_Xuat_Hien" localSheetId="1">#REF!</definedName>
    <definedName name="Tim_Lan_Xuat_Hien">#REF!</definedName>
    <definedName name="tim_xuat_hien" localSheetId="1">#REF!</definedName>
    <definedName name="tim_xuat_hien">#REF!</definedName>
    <definedName name="TITAN" localSheetId="1">#REF!</definedName>
    <definedName name="TITAN">#REF!</definedName>
    <definedName name="TK" localSheetId="1">#REF!</definedName>
    <definedName name="TK">#REF!</definedName>
    <definedName name="TK331APC" localSheetId="1">#REF!</definedName>
    <definedName name="TK331APC">#REF!</definedName>
    <definedName name="TK331CB" localSheetId="1">#REF!</definedName>
    <definedName name="TK331CB">#REF!</definedName>
    <definedName name="TK331GT" localSheetId="1">#REF!</definedName>
    <definedName name="TK331GT">#REF!</definedName>
    <definedName name="TK331K" localSheetId="1">#REF!</definedName>
    <definedName name="TK331K">#REF!</definedName>
    <definedName name="TK331KH" localSheetId="1">#REF!</definedName>
    <definedName name="TK331KH">#REF!</definedName>
    <definedName name="TK331MT" localSheetId="1">#REF!</definedName>
    <definedName name="TK331MT">#REF!</definedName>
    <definedName name="TK331NT" localSheetId="1">#REF!</definedName>
    <definedName name="TK331NT">#REF!</definedName>
    <definedName name="TK331PA" localSheetId="1">#REF!</definedName>
    <definedName name="TK331PA">#REF!</definedName>
    <definedName name="TK331PACIFIC" localSheetId="1">#REF!</definedName>
    <definedName name="TK331PACIFIC">#REF!</definedName>
    <definedName name="tk331PD" localSheetId="1">#REF!</definedName>
    <definedName name="tk331PD">#REF!</definedName>
    <definedName name="TK331THN" localSheetId="1">#REF!</definedName>
    <definedName name="TK331THN">#REF!</definedName>
    <definedName name="tk331TKN" localSheetId="1">#REF!</definedName>
    <definedName name="tk331TKN">#REF!</definedName>
    <definedName name="TK331VT" localSheetId="1">#REF!</definedName>
    <definedName name="TK331VT">#REF!</definedName>
    <definedName name="tk3338TTNCN" localSheetId="1">#REF!</definedName>
    <definedName name="tk3338TTNCN">#REF!</definedName>
    <definedName name="tk3388K" localSheetId="1">#REF!</definedName>
    <definedName name="tk3388K">#REF!</definedName>
    <definedName name="TKKL" localSheetId="2" hidden="1">{"'Sheet1'!$L$16"}</definedName>
    <definedName name="TKKL" hidden="1">{"'Sheet1'!$L$16"}</definedName>
    <definedName name="TLAC120" localSheetId="1">#REF!</definedName>
    <definedName name="TLAC120">#REF!</definedName>
    <definedName name="TLAC35" localSheetId="1">#REF!</definedName>
    <definedName name="TLAC35">#REF!</definedName>
    <definedName name="TLAC50" localSheetId="1">#REF!</definedName>
    <definedName name="TLAC50">#REF!</definedName>
    <definedName name="TLAC70" localSheetId="1">#REF!</definedName>
    <definedName name="TLAC70">#REF!</definedName>
    <definedName name="TLAC95" localSheetId="1">#REF!</definedName>
    <definedName name="TLAC95">#REF!</definedName>
    <definedName name="Tle" localSheetId="1">#REF!</definedName>
    <definedName name="Tle">#REF!</definedName>
    <definedName name="TM" localSheetId="1">#REF!</definedName>
    <definedName name="TM">#REF!</definedName>
    <definedName name="tn2mhnnc">NA()</definedName>
    <definedName name="TNCM">NA()</definedName>
    <definedName name="Tnd" localSheetId="1">#REF!</definedName>
    <definedName name="Tnd" localSheetId="2">#REF!</definedName>
    <definedName name="Tnd">#REF!</definedName>
    <definedName name="tnin190nc">NA()</definedName>
    <definedName name="tnlnc">NA()</definedName>
    <definedName name="tnnnc">NA()</definedName>
    <definedName name="To" localSheetId="1">#REF!</definedName>
    <definedName name="To" localSheetId="2">#REF!</definedName>
    <definedName name="To">#REF!</definedName>
    <definedName name="tonghop_t5" localSheetId="1">#REF!</definedName>
    <definedName name="tonghop_t5">#REF!</definedName>
    <definedName name="TPLRP" localSheetId="1">#REF!</definedName>
    <definedName name="TPLRP">#REF!</definedName>
    <definedName name="TR16HT">NA()</definedName>
    <definedName name="TR19HT">NA()</definedName>
    <definedName name="tr1x15">NA()</definedName>
    <definedName name="TR20HT">NA()</definedName>
    <definedName name="tr3x100">NA()</definedName>
    <definedName name="Tra_Cot" localSheetId="1">#REF!</definedName>
    <definedName name="Tra_Cot" localSheetId="2">#REF!</definedName>
    <definedName name="Tra_Cot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en_cong" localSheetId="1">#REF!</definedName>
    <definedName name="Tra_ten_cong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_VAT_LIEU" localSheetId="1">#REF!</definedName>
    <definedName name="TRA_VAT_LIEU">#REF!</definedName>
    <definedName name="TRA_VL" localSheetId="1">#REF!</definedName>
    <definedName name="TRA_VL">#REF!</definedName>
    <definedName name="TRADE2" localSheetId="1">#REF!</definedName>
    <definedName name="TRADE2">#REF!</definedName>
    <definedName name="tram1x25">NA()</definedName>
    <definedName name="TRAvH" localSheetId="1">#REF!</definedName>
    <definedName name="TRAvH" localSheetId="2">#REF!</definedName>
    <definedName name="TRAvH">#REF!</definedName>
    <definedName name="TRAVL" localSheetId="1">#REF!</definedName>
    <definedName name="TRAVL">#REF!</definedName>
    <definedName name="Trô_P1" localSheetId="1">#REF!</definedName>
    <definedName name="Trô_P1">#REF!</definedName>
    <definedName name="Trô_P10" localSheetId="1">#REF!</definedName>
    <definedName name="Trô_P10">#REF!</definedName>
    <definedName name="Trô_P11" localSheetId="1">#REF!</definedName>
    <definedName name="Trô_P11">#REF!</definedName>
    <definedName name="Trô_P2" localSheetId="1">#REF!</definedName>
    <definedName name="Trô_P2">#REF!</definedName>
    <definedName name="Trô_P3" localSheetId="1">#REF!</definedName>
    <definedName name="Trô_P3">#REF!</definedName>
    <definedName name="Trô_P4" localSheetId="1">#REF!</definedName>
    <definedName name="Trô_P4">#REF!</definedName>
    <definedName name="Trô_P5" localSheetId="1">#REF!</definedName>
    <definedName name="Trô_P5">#REF!</definedName>
    <definedName name="Trô_P6" localSheetId="1">#REF!</definedName>
    <definedName name="Trô_P6">#REF!</definedName>
    <definedName name="Trô_P7" localSheetId="1">#REF!</definedName>
    <definedName name="Trô_P7">#REF!</definedName>
    <definedName name="Trô_P8" localSheetId="1">#REF!</definedName>
    <definedName name="Trô_P8">#REF!</definedName>
    <definedName name="Trô_P9" localSheetId="1">#REF!</definedName>
    <definedName name="Trô_P9">#REF!</definedName>
    <definedName name="TT_1P" localSheetId="1">#REF!</definedName>
    <definedName name="TT_1P">#REF!</definedName>
    <definedName name="TT_3p" localSheetId="1">#REF!</definedName>
    <definedName name="TT_3p">#REF!</definedName>
    <definedName name="tt1pvl">NA()</definedName>
    <definedName name="tt3pvl">NA()</definedName>
    <definedName name="ttc">1550</definedName>
    <definedName name="ttd">1600</definedName>
    <definedName name="tthi" localSheetId="1">#REF!</definedName>
    <definedName name="tthi" localSheetId="2">#REF!</definedName>
    <definedName name="tthi">#REF!</definedName>
    <definedName name="ttronmk" localSheetId="1">#REF!</definedName>
    <definedName name="ttronmk">#REF!</definedName>
    <definedName name="Tuong_dau_HD" localSheetId="1">#REF!</definedName>
    <definedName name="Tuong_dau_HD">#REF!</definedName>
    <definedName name="tuyennhanh" localSheetId="2" hidden="1">{"'Sheet1'!$L$16"}</definedName>
    <definedName name="tuyennhanh" hidden="1">{"'Sheet1'!$L$16"}</definedName>
    <definedName name="tv75nc" localSheetId="1">#REF!</definedName>
    <definedName name="tv75nc">#REF!</definedName>
    <definedName name="tv75vl" localSheetId="1">#REF!</definedName>
    <definedName name="tv75vl">#REF!</definedName>
    <definedName name="tx1pindnc">NA()</definedName>
    <definedName name="tx1pingnc">NA()</definedName>
    <definedName name="tx1pintnc">NA()</definedName>
    <definedName name="tx1pitnc">NA()</definedName>
    <definedName name="tx2mhnnc">NA()</definedName>
    <definedName name="tx2mitnc">NA()</definedName>
    <definedName name="txhnnc">NA()</definedName>
    <definedName name="txig1nc">NA()</definedName>
    <definedName name="txin190nc">NA()</definedName>
    <definedName name="txinnc">NA()</definedName>
    <definedName name="txit1nc">NA()</definedName>
    <definedName name="ty_le" localSheetId="1">#REF!</definedName>
    <definedName name="ty_le" localSheetId="2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UbdII" localSheetId="1">#REF!</definedName>
    <definedName name="UbdII">#REF!</definedName>
    <definedName name="Ubo" localSheetId="1">#REF!</definedName>
    <definedName name="Ubo">#REF!</definedName>
    <definedName name="UbtII" localSheetId="1">#REF!</definedName>
    <definedName name="UbtII">#REF!</definedName>
    <definedName name="USdb" localSheetId="1">#REF!</definedName>
    <definedName name="USdb">#REF!</definedName>
    <definedName name="UStb" localSheetId="1">#REF!</definedName>
    <definedName name="UStb">#REF!</definedName>
    <definedName name="UtdI" localSheetId="1">#REF!</definedName>
    <definedName name="UtdI">#REF!</definedName>
    <definedName name="UtdII" localSheetId="1">#REF!</definedName>
    <definedName name="UtdII">#REF!</definedName>
    <definedName name="UttI" localSheetId="1">#REF!</definedName>
    <definedName name="UttI">#REF!</definedName>
    <definedName name="UttII" localSheetId="1">#REF!</definedName>
    <definedName name="UttII">#REF!</definedName>
    <definedName name="VaDate" hidden="1">#REF!</definedName>
    <definedName name="Var" localSheetId="1">#REF!</definedName>
    <definedName name="Var">#REF!</definedName>
    <definedName name="VarDate" hidden="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AS" localSheetId="1">#REF!</definedName>
    <definedName name="VAS">#REF!</definedName>
    <definedName name="vat">5</definedName>
    <definedName name="VATM" localSheetId="2" hidden="1">{"'Sheet1'!$L$16"}</definedName>
    <definedName name="VATM" hidden="1">{"'Sheet1'!$L$16"}</definedName>
    <definedName name="vcbo1" localSheetId="2" hidden="1">{"'Sheet1'!$L$16"}</definedName>
    <definedName name="vcbo1" hidden="1">{"'Sheet1'!$L$16"}</definedName>
    <definedName name="vccottt">"$#REF!.$I$9"</definedName>
    <definedName name="vcdatc3">"$#REF!.$I$18"</definedName>
    <definedName name="vcday">"$#REF!.$I$13"</definedName>
    <definedName name="vcgo">"$#REF!.$I$12"</definedName>
    <definedName name="VCHT" localSheetId="1">#REF!</definedName>
    <definedName name="VCHT" localSheetId="2">#REF!</definedName>
    <definedName name="VCHT">#REF!</definedName>
    <definedName name="Vcng" localSheetId="1">#REF!</definedName>
    <definedName name="Vcng" localSheetId="2">#REF!</definedName>
    <definedName name="Vcng">#REF!</definedName>
    <definedName name="vcoto" localSheetId="2" hidden="1">{"'Sheet1'!$L$16"}</definedName>
    <definedName name="vcoto" hidden="1">{"'Sheet1'!$L$16"}</definedName>
    <definedName name="vctre">"$#REF!.$I$16"</definedName>
    <definedName name="VCTT" localSheetId="1">#REF!</definedName>
    <definedName name="VCTT">#REF!</definedName>
    <definedName name="vd" localSheetId="1">#REF!</definedName>
    <definedName name="vd">#REF!</definedName>
    <definedName name="vd3p" localSheetId="1">#REF!</definedName>
    <definedName name="vd3p">#REF!</definedName>
    <definedName name="VH" localSheetId="2" hidden="1">{"'Sheet1'!$L$16"}</definedName>
    <definedName name="VH" hidden="1">{"'Sheet1'!$L$16"}</definedName>
    <definedName name="vidu" localSheetId="1">#REF!</definedName>
    <definedName name="vidu">#REF!</definedName>
    <definedName name="Viet" localSheetId="2" hidden="1">{"'Sheet1'!$L$16"}</definedName>
    <definedName name="Viet" hidden="1">{"'Sheet1'!$L$16"}</definedName>
    <definedName name="VL" localSheetId="1">#REF!</definedName>
    <definedName name="VL">#REF!</definedName>
    <definedName name="vl1p" localSheetId="1">#REF!</definedName>
    <definedName name="vl1p">#REF!</definedName>
    <definedName name="vl3p" localSheetId="1">#REF!</definedName>
    <definedName name="vl3p">#REF!</definedName>
    <definedName name="vlct" localSheetId="2" hidden="1">{"'Sheet1'!$L$16"}</definedName>
    <definedName name="vlct" hidden="1">{"'Sheet1'!$L$16"}</definedName>
    <definedName name="vldn400" localSheetId="1">#REF!</definedName>
    <definedName name="vldn400">#REF!</definedName>
    <definedName name="vldn600" localSheetId="1">#REF!</definedName>
    <definedName name="vldn600">#REF!</definedName>
    <definedName name="vltram" localSheetId="1">#REF!</definedName>
    <definedName name="vltram">#REF!</definedName>
    <definedName name="VLxaydung">"$#REF!.$B$4:$D$43"</definedName>
    <definedName name="Vnd" localSheetId="1">#REF!</definedName>
    <definedName name="Vnd" localSheetId="2">#REF!</definedName>
    <definedName name="Vnd">#REF!</definedName>
    <definedName name="Vo" localSheetId="1">#REF!</definedName>
    <definedName name="Vo">#REF!</definedName>
    <definedName name="vr3p" localSheetId="1">#REF!</definedName>
    <definedName name="vr3p">#REF!</definedName>
    <definedName name="vtbs">NA()</definedName>
    <definedName name="vv" localSheetId="1">#REF!</definedName>
    <definedName name="vv" localSheetId="2">#REF!</definedName>
    <definedName name="vv">#REF!</definedName>
    <definedName name="W" localSheetId="1">#REF!</definedName>
    <definedName name="W">#REF!</definedName>
    <definedName name="Wg" localSheetId="1">#REF!</definedName>
    <definedName name="Wg">#REF!</definedName>
    <definedName name="WI" localSheetId="1">#REF!</definedName>
    <definedName name="WI">#REF!</definedName>
    <definedName name="WII" localSheetId="1">#REF!</definedName>
    <definedName name="WII">#REF!</definedName>
    <definedName name="WIII" localSheetId="1">#REF!</definedName>
    <definedName name="WIII">#REF!</definedName>
    <definedName name="WIIII" localSheetId="1">#REF!</definedName>
    <definedName name="WIIII">#REF!</definedName>
    <definedName name="wqe\" localSheetId="2" hidden="1">{#N/A,#N/A,FALSE,"Sheet1"}</definedName>
    <definedName name="wqe\" hidden="1">{#N/A,#N/A,FALSE,"Sheet1"}</definedName>
    <definedName name="Wqg" localSheetId="1">#REF!</definedName>
    <definedName name="Wqg" localSheetId="2">#REF!</definedName>
    <definedName name="Wqg">#REF!</definedName>
    <definedName name="WqI" localSheetId="1">#REF!</definedName>
    <definedName name="WqI">#REF!</definedName>
    <definedName name="WqII" localSheetId="1">#REF!</definedName>
    <definedName name="WqII">#REF!</definedName>
    <definedName name="WqIII" localSheetId="1">#REF!</definedName>
    <definedName name="WqIII">#REF!</definedName>
    <definedName name="WqIIII" localSheetId="1">#REF!</definedName>
    <definedName name="WqIIII">#REF!</definedName>
    <definedName name="Wqtg" localSheetId="1">#REF!</definedName>
    <definedName name="Wqtg">#REF!</definedName>
    <definedName name="WqtI" localSheetId="1">#REF!</definedName>
    <definedName name="WqtI">#REF!</definedName>
    <definedName name="WqtII" localSheetId="1">#REF!</definedName>
    <definedName name="WqtII">#REF!</definedName>
    <definedName name="WqtIII" localSheetId="1">#REF!</definedName>
    <definedName name="WqtIII">#REF!</definedName>
    <definedName name="WqtIIII" localSheetId="1">#REF!</definedName>
    <definedName name="WqtIIII">#REF!</definedName>
    <definedName name="wrn.aaa" localSheetId="2" hidden="1">{#N/A,#N/A,FALSE,"Sheet1";#N/A,#N/A,FALSE,"Sheet1";#N/A,#N/A,FALSE,"Sheet1"}</definedName>
    <definedName name="wrn.aaa" hidden="1">{#N/A,#N/A,FALSE,"Sheet1";#N/A,#N/A,FALSE,"Sheet1";#N/A,#N/A,FALSE,"Sheet1"}</definedName>
    <definedName name="wrn.aaa." localSheetId="2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2" hidden="1">{#N/A,#N/A,FALSE,"Sheet1";#N/A,#N/A,FALSE,"Sheet1";#N/A,#N/A,FALSE,"Sheet1"}</definedName>
    <definedName name="wrn.aaa.1" hidden="1">{#N/A,#N/A,FALSE,"Sheet1";#N/A,#N/A,FALSE,"Sheet1";#N/A,#N/A,FALSE,"Sheet1"}</definedName>
    <definedName name="wrn.Bao._.Cao." localSheetId="2" hidden="1">{#N/A,#N/A,FALSE,"Sheet1"}</definedName>
    <definedName name="wrn.Bao._.Cao." hidden="1">{#N/A,#N/A,FALSE,"Sheet1"}</definedName>
    <definedName name="wrn.chi._.tiÆt." localSheetId="2" hidden="1">{#N/A,#N/A,FALSE,"Chi tiÆt"}</definedName>
    <definedName name="wrn.chi._.tiÆt." hidden="1">{#N/A,#N/A,FALSE,"Chi tiÆt"}</definedName>
    <definedName name="wrn.cong." localSheetId="2" hidden="1">{#N/A,#N/A,FALSE,"Sheet1"}</definedName>
    <definedName name="wrn.cong." hidden="1">{#N/A,#N/A,FALSE,"Sheet1"}</definedName>
    <definedName name="wrn.Report.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tuan." localSheetId="2" hidden="1">{#N/A,#N/A,FALSE,"LEDGERSUMARY"}</definedName>
    <definedName name="wrn.tuan." hidden="1">{#N/A,#N/A,FALSE,"LEDGERSUMARY"}</definedName>
    <definedName name="wrn.vd." localSheetId="2" hidden="1">{#N/A,#N/A,TRUE,"BT M200 da 10x20"}</definedName>
    <definedName name="wrn.vd." hidden="1">{#N/A,#N/A,TRUE,"BT M200 da 10x20"}</definedName>
    <definedName name="wrnf.report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tbcy" localSheetId="1">#REF!</definedName>
    <definedName name="wtbcy" localSheetId="2">#REF!</definedName>
    <definedName name="wtbcy">#REF!</definedName>
    <definedName name="wtbly" localSheetId="1">#REF!</definedName>
    <definedName name="wtbly">#REF!</definedName>
    <definedName name="X" localSheetId="1">#REF!</definedName>
    <definedName name="X">#REF!</definedName>
    <definedName name="x17dvl">NA()</definedName>
    <definedName name="x17knc">NA()</definedName>
    <definedName name="x17kvl">NA()</definedName>
    <definedName name="X1pFCOnc">NA()</definedName>
    <definedName name="X1pIGvc">NA()</definedName>
    <definedName name="x1pind" localSheetId="1">#REF!</definedName>
    <definedName name="x1pind" localSheetId="2">#REF!</definedName>
    <definedName name="x1pind">#REF!</definedName>
    <definedName name="x1pindnc">NA()</definedName>
    <definedName name="x1ping" localSheetId="1">#REF!</definedName>
    <definedName name="x1ping" localSheetId="2">#REF!</definedName>
    <definedName name="x1ping">#REF!</definedName>
    <definedName name="x1pingnc">NA()</definedName>
    <definedName name="x1pint" localSheetId="1">#REF!</definedName>
    <definedName name="x1pint" localSheetId="2">#REF!</definedName>
    <definedName name="x1pint">#REF!</definedName>
    <definedName name="x1pintnc">NA()</definedName>
    <definedName name="X1pINTvc">NA()</definedName>
    <definedName name="x1pitnc">NA()</definedName>
    <definedName name="X1pITvc">NA()</definedName>
    <definedName name="x20kvl">NA()</definedName>
    <definedName name="x22knc">NA()</definedName>
    <definedName name="x22kvl">NA()</definedName>
    <definedName name="x2mig1nc">NA()</definedName>
    <definedName name="x2mig1vl">NA()</definedName>
    <definedName name="x2min1nc">NA()</definedName>
    <definedName name="x2min1vl">NA()</definedName>
    <definedName name="x2mit1vl">NA()</definedName>
    <definedName name="x2mitnc">NA()</definedName>
    <definedName name="XB_80" localSheetId="1">#REF!</definedName>
    <definedName name="XB_80" localSheetId="2">#REF!</definedName>
    <definedName name="XB_80">#REF!</definedName>
    <definedName name="XCCT">0.5</definedName>
    <definedName name="xdsvl">NA()</definedName>
    <definedName name="xfco" localSheetId="1">#REF!</definedName>
    <definedName name="xfco" localSheetId="2">#REF!</definedName>
    <definedName name="xfco">#REF!</definedName>
    <definedName name="xfco3p" localSheetId="1">#REF!</definedName>
    <definedName name="xfco3p">#REF!</definedName>
    <definedName name="xfconc">NA()</definedName>
    <definedName name="xfcotnc" localSheetId="1">#REF!</definedName>
    <definedName name="xfcotnc" localSheetId="2">#REF!</definedName>
    <definedName name="xfcotnc">#REF!</definedName>
    <definedName name="xfcotvl" localSheetId="1">#REF!</definedName>
    <definedName name="xfcotvl">#REF!</definedName>
    <definedName name="xfvl">NA()</definedName>
    <definedName name="xh" localSheetId="1">#REF!</definedName>
    <definedName name="xh" localSheetId="2">#REF!</definedName>
    <definedName name="xh">#REF!</definedName>
    <definedName name="xhn" localSheetId="1">#REF!</definedName>
    <definedName name="xhn">#REF!</definedName>
    <definedName name="xhnnc">NA()</definedName>
    <definedName name="xhnvl">NA()</definedName>
    <definedName name="xig" localSheetId="1">#REF!</definedName>
    <definedName name="xig" localSheetId="2">#REF!</definedName>
    <definedName name="xig">#REF!</definedName>
    <definedName name="xig1" localSheetId="1">#REF!</definedName>
    <definedName name="xig1">#REF!</definedName>
    <definedName name="xig1nc">NA()</definedName>
    <definedName name="xig1p" localSheetId="1">#REF!</definedName>
    <definedName name="xig1p" localSheetId="2">#REF!</definedName>
    <definedName name="xig1p">#REF!</definedName>
    <definedName name="xig1pnc">NA()</definedName>
    <definedName name="xig1pvl">NA()</definedName>
    <definedName name="xig1vl">NA()</definedName>
    <definedName name="xig2nc">NA()</definedName>
    <definedName name="xig2vl">NA()</definedName>
    <definedName name="xig3p" localSheetId="1">#REF!</definedName>
    <definedName name="xig3p" localSheetId="2">#REF!</definedName>
    <definedName name="xig3p">#REF!</definedName>
    <definedName name="xignc3p" localSheetId="1">#REF!</definedName>
    <definedName name="xignc3p">#REF!</definedName>
    <definedName name="xigvl3p" localSheetId="1">#REF!</definedName>
    <definedName name="xigvl3p">#REF!</definedName>
    <definedName name="XiMangPCB30">NA()</definedName>
    <definedName name="xin" localSheetId="1">#REF!</definedName>
    <definedName name="xin" localSheetId="2">#REF!</definedName>
    <definedName name="xin">#REF!</definedName>
    <definedName name="xin190" localSheetId="1">#REF!</definedName>
    <definedName name="xin190">#REF!</definedName>
    <definedName name="xin1903p" localSheetId="1">#REF!</definedName>
    <definedName name="xin1903p">#REF!</definedName>
    <definedName name="xin190nc">NA()</definedName>
    <definedName name="xin2903p" localSheetId="1">#REF!</definedName>
    <definedName name="xin2903p" localSheetId="2">#REF!</definedName>
    <definedName name="xin2903p">#REF!</definedName>
    <definedName name="xin290nc3p" localSheetId="1">#REF!</definedName>
    <definedName name="xin290nc3p">#REF!</definedName>
    <definedName name="xin290vl3p" localSheetId="1">#REF!</definedName>
    <definedName name="xin290vl3p">#REF!</definedName>
    <definedName name="xin3p" localSheetId="1">#REF!</definedName>
    <definedName name="xin3p">#REF!</definedName>
    <definedName name="xin901nc">NA()</definedName>
    <definedName name="xin901vl">NA()</definedName>
    <definedName name="xind" localSheetId="1">#REF!</definedName>
    <definedName name="xind" localSheetId="2">#REF!</definedName>
    <definedName name="xind">#REF!</definedName>
    <definedName name="xind1p" localSheetId="1">#REF!</definedName>
    <definedName name="xind1p">#REF!</definedName>
    <definedName name="xind1pnc">NA()</definedName>
    <definedName name="xind1pvl">NA()</definedName>
    <definedName name="xind3p" localSheetId="1">#REF!</definedName>
    <definedName name="xind3p" localSheetId="2">#REF!</definedName>
    <definedName name="xind3p">#REF!</definedName>
    <definedName name="xindnc">NA()</definedName>
    <definedName name="xindnc1p" localSheetId="1">#REF!</definedName>
    <definedName name="xindnc1p" localSheetId="2">#REF!</definedName>
    <definedName name="xindnc1p">#REF!</definedName>
    <definedName name="xindvl1p" localSheetId="1">#REF!</definedName>
    <definedName name="xindvl1p">#REF!</definedName>
    <definedName name="xing1p" localSheetId="1">#REF!</definedName>
    <definedName name="xing1p">#REF!</definedName>
    <definedName name="xing1pnc">NA()</definedName>
    <definedName name="xing1pvl">NA()</definedName>
    <definedName name="xingnc1p" localSheetId="1">#REF!</definedName>
    <definedName name="xingnc1p" localSheetId="2">#REF!</definedName>
    <definedName name="xingnc1p">#REF!</definedName>
    <definedName name="xingvl1p" localSheetId="1">#REF!</definedName>
    <definedName name="xingvl1p">#REF!</definedName>
    <definedName name="xinnc">NA()</definedName>
    <definedName name="xinnc3p" localSheetId="1">#REF!</definedName>
    <definedName name="xinnc3p" localSheetId="2">#REF!</definedName>
    <definedName name="xinnc3p">#REF!</definedName>
    <definedName name="xint1p" localSheetId="1">#REF!</definedName>
    <definedName name="xint1p">#REF!</definedName>
    <definedName name="xinvl3p" localSheetId="1">#REF!</definedName>
    <definedName name="xinvl3p">#REF!</definedName>
    <definedName name="xit" localSheetId="1">#REF!</definedName>
    <definedName name="xit">#REF!</definedName>
    <definedName name="xit1" localSheetId="1">#REF!</definedName>
    <definedName name="xit1">#REF!</definedName>
    <definedName name="xit1nc">NA()</definedName>
    <definedName name="xit1p" localSheetId="1">#REF!</definedName>
    <definedName name="xit1p" localSheetId="2">#REF!</definedName>
    <definedName name="xit1p">#REF!</definedName>
    <definedName name="xit1pnc">NA()</definedName>
    <definedName name="xit1pvl">NA()</definedName>
    <definedName name="xit1vl">NA()</definedName>
    <definedName name="xit23p">"$#REF!.$N$110"</definedName>
    <definedName name="xit2nc">NA()</definedName>
    <definedName name="xit2nc3p" localSheetId="1">#REF!</definedName>
    <definedName name="xit2nc3p" localSheetId="2">#REF!</definedName>
    <definedName name="xit2nc3p">#REF!</definedName>
    <definedName name="xit2vl">NA()</definedName>
    <definedName name="xit2vl3p" localSheetId="1">#REF!</definedName>
    <definedName name="xit2vl3p" localSheetId="2">#REF!</definedName>
    <definedName name="xit2vl3p">#REF!</definedName>
    <definedName name="xit3p" localSheetId="1">#REF!</definedName>
    <definedName name="xit3p">#REF!</definedName>
    <definedName name="xitnc3p" localSheetId="1">#REF!</definedName>
    <definedName name="xitnc3p">#REF!</definedName>
    <definedName name="xitvl3p" localSheetId="1">#REF!</definedName>
    <definedName name="xitvl3p">#REF!</definedName>
    <definedName name="xl" localSheetId="1">#REF!</definedName>
    <definedName name="xl">#REF!</definedName>
    <definedName name="xlc" localSheetId="1">#REF!</definedName>
    <definedName name="xlc">#REF!</definedName>
    <definedName name="xlk" localSheetId="1">#REF!</definedName>
    <definedName name="xlk">#REF!</definedName>
    <definedName name="xls" localSheetId="2" hidden="1">{"'Sheet1'!$L$16"}</definedName>
    <definedName name="xls" hidden="1">{"'Sheet1'!$L$16"}</definedName>
    <definedName name="xlttbninh" localSheetId="2" hidden="1">{"'Sheet1'!$L$16"}</definedName>
    <definedName name="xlttbninh" hidden="1">{"'Sheet1'!$L$16"}</definedName>
    <definedName name="xn" localSheetId="1">#REF!</definedName>
    <definedName name="xn">#REF!</definedName>
    <definedName name="xr1vl">NA()</definedName>
    <definedName name="xtr3pvl">NA()</definedName>
    <definedName name="xvxcvxc" localSheetId="2" hidden="1">{"'Sheet1'!$L$16"}</definedName>
    <definedName name="xvxcvxc" hidden="1">{"'Sheet1'!$L$16"}</definedName>
    <definedName name="xx" localSheetId="1">#REF!</definedName>
    <definedName name="xx">#REF!</definedName>
    <definedName name="xxx" localSheetId="1">#REF!</definedName>
    <definedName name="xxx">#REF!</definedName>
    <definedName name="Z" localSheetId="1">#REF!</definedName>
    <definedName name="Z">#REF!</definedName>
    <definedName name="Z_B6D82DE0_6701_11DA_9820_00304F1E4471_.wvu.Cols" hidden="1">#REF!</definedName>
    <definedName name="ZYX" localSheetId="1">#REF!</definedName>
    <definedName name="ZYX">#REF!</definedName>
    <definedName name="ZZZ" localSheetId="1">#REF!</definedName>
    <definedName name="ZZZ">#REF!</definedName>
    <definedName name="zzzzzz" localSheetId="1" hidden="1">#REF!</definedName>
    <definedName name="zzzzzz" hidden="1">#REF!</definedName>
    <definedName name="在庫" localSheetId="1">#REF!</definedName>
    <definedName name="在庫">#REF!</definedName>
  </definedNames>
  <calcPr calcId="124519"/>
  <fileRecoveryPr repairLoad="1"/>
</workbook>
</file>

<file path=xl/calcChain.xml><?xml version="1.0" encoding="utf-8"?>
<calcChain xmlns="http://schemas.openxmlformats.org/spreadsheetml/2006/main">
  <c r="C19" i="3"/>
  <c r="C20"/>
  <c r="C17" s="1"/>
  <c r="C21"/>
  <c r="C22"/>
  <c r="C23"/>
  <c r="C24"/>
  <c r="C25"/>
  <c r="C26"/>
  <c r="C18"/>
  <c r="C16"/>
  <c r="C11"/>
  <c r="C12"/>
  <c r="C13"/>
  <c r="C14"/>
  <c r="C15"/>
  <c r="C10"/>
  <c r="E17"/>
  <c r="E9" s="1"/>
  <c r="D17"/>
  <c r="D9" l="1"/>
  <c r="C9"/>
  <c r="P35" i="2" l="1"/>
  <c r="P34" s="1"/>
  <c r="AA35"/>
  <c r="AA34" s="1"/>
  <c r="L36"/>
  <c r="L35" s="1"/>
  <c r="L34" s="1"/>
  <c r="M36"/>
  <c r="M35" s="1"/>
  <c r="M34" s="1"/>
  <c r="N36"/>
  <c r="N35" s="1"/>
  <c r="N34" s="1"/>
  <c r="O36"/>
  <c r="O35" s="1"/>
  <c r="O34" s="1"/>
  <c r="P36"/>
  <c r="Q36"/>
  <c r="Q35" s="1"/>
  <c r="Q34" s="1"/>
  <c r="T36"/>
  <c r="T35" s="1"/>
  <c r="T34" s="1"/>
  <c r="V36"/>
  <c r="V35" s="1"/>
  <c r="V34" s="1"/>
  <c r="AA36"/>
  <c r="AB36"/>
  <c r="AB35" s="1"/>
  <c r="AB34" s="1"/>
  <c r="Q31"/>
  <c r="Q30" s="1"/>
  <c r="M32"/>
  <c r="M31" s="1"/>
  <c r="M30" s="1"/>
  <c r="N32"/>
  <c r="N31" s="1"/>
  <c r="N30" s="1"/>
  <c r="P32"/>
  <c r="P31" s="1"/>
  <c r="P30" s="1"/>
  <c r="Q32"/>
  <c r="S32"/>
  <c r="S31" s="1"/>
  <c r="S30" s="1"/>
  <c r="T32"/>
  <c r="T31" s="1"/>
  <c r="T30" s="1"/>
  <c r="V32"/>
  <c r="V31" s="1"/>
  <c r="V30" s="1"/>
  <c r="AB32"/>
  <c r="AB31" s="1"/>
  <c r="AB30" s="1"/>
  <c r="AC32"/>
  <c r="AC31" s="1"/>
  <c r="AC30" s="1"/>
  <c r="O27"/>
  <c r="O26" s="1"/>
  <c r="L28"/>
  <c r="L27" s="1"/>
  <c r="L26" s="1"/>
  <c r="M28"/>
  <c r="M27" s="1"/>
  <c r="M26" s="1"/>
  <c r="N28"/>
  <c r="N27" s="1"/>
  <c r="N26" s="1"/>
  <c r="O28"/>
  <c r="P28"/>
  <c r="P27" s="1"/>
  <c r="P26" s="1"/>
  <c r="Q28"/>
  <c r="Q27" s="1"/>
  <c r="Q26" s="1"/>
  <c r="T28"/>
  <c r="T27" s="1"/>
  <c r="T26" s="1"/>
  <c r="X28"/>
  <c r="X27" s="1"/>
  <c r="X26" s="1"/>
  <c r="AA28"/>
  <c r="AA27" s="1"/>
  <c r="AA26" s="1"/>
  <c r="AB28"/>
  <c r="AB27" s="1"/>
  <c r="AB26" s="1"/>
  <c r="S22"/>
  <c r="S21" s="1"/>
  <c r="L23"/>
  <c r="L22" s="1"/>
  <c r="L21" s="1"/>
  <c r="M23"/>
  <c r="M22" s="1"/>
  <c r="M21" s="1"/>
  <c r="N23"/>
  <c r="N22" s="1"/>
  <c r="N21" s="1"/>
  <c r="O23"/>
  <c r="O22" s="1"/>
  <c r="O21" s="1"/>
  <c r="P23"/>
  <c r="P22" s="1"/>
  <c r="P21" s="1"/>
  <c r="Q23"/>
  <c r="Q22" s="1"/>
  <c r="Q21" s="1"/>
  <c r="S23"/>
  <c r="T23"/>
  <c r="T22" s="1"/>
  <c r="T21" s="1"/>
  <c r="V23"/>
  <c r="V22" s="1"/>
  <c r="V21" s="1"/>
  <c r="AA23"/>
  <c r="AA22" s="1"/>
  <c r="AA21" s="1"/>
  <c r="AB23"/>
  <c r="AB22" s="1"/>
  <c r="AB21" s="1"/>
  <c r="Z20"/>
  <c r="Z19" s="1"/>
  <c r="Z18" s="1"/>
  <c r="Z17" s="1"/>
  <c r="T18"/>
  <c r="T17" s="1"/>
  <c r="L19"/>
  <c r="L18" s="1"/>
  <c r="L17" s="1"/>
  <c r="M19"/>
  <c r="M18" s="1"/>
  <c r="M17" s="1"/>
  <c r="N19"/>
  <c r="N18" s="1"/>
  <c r="N17" s="1"/>
  <c r="O19"/>
  <c r="O18" s="1"/>
  <c r="O17" s="1"/>
  <c r="P19"/>
  <c r="P18" s="1"/>
  <c r="P17" s="1"/>
  <c r="Q19"/>
  <c r="Q18" s="1"/>
  <c r="Q17" s="1"/>
  <c r="T19"/>
  <c r="V19"/>
  <c r="V18" s="1"/>
  <c r="V17" s="1"/>
  <c r="AA19"/>
  <c r="AA18" s="1"/>
  <c r="AA17" s="1"/>
  <c r="AB19"/>
  <c r="AB18" s="1"/>
  <c r="AB17" s="1"/>
  <c r="AC19"/>
  <c r="AC18" s="1"/>
  <c r="AC17" s="1"/>
  <c r="AF22"/>
  <c r="AF21" s="1"/>
  <c r="AF23"/>
  <c r="AG23"/>
  <c r="AG22" s="1"/>
  <c r="AG21" s="1"/>
  <c r="AI23"/>
  <c r="AI22" s="1"/>
  <c r="AI21" s="1"/>
  <c r="K23"/>
  <c r="AD30"/>
  <c r="AH24"/>
  <c r="AE24" s="1"/>
  <c r="AD24"/>
  <c r="AD23" s="1"/>
  <c r="AD22" s="1"/>
  <c r="AD21" s="1"/>
  <c r="AC24"/>
  <c r="Z24" s="1"/>
  <c r="X24"/>
  <c r="Y24" s="1"/>
  <c r="R24"/>
  <c r="AJ37"/>
  <c r="AH37" s="1"/>
  <c r="AD37"/>
  <c r="U37"/>
  <c r="AC37" s="1"/>
  <c r="Z37" s="1"/>
  <c r="Z36" s="1"/>
  <c r="Z35" s="1"/>
  <c r="Z34" s="1"/>
  <c r="S37"/>
  <c r="S36" s="1"/>
  <c r="S35" s="1"/>
  <c r="S34" s="1"/>
  <c r="AI36"/>
  <c r="AI35" s="1"/>
  <c r="AI34" s="1"/>
  <c r="AG36"/>
  <c r="AG35" s="1"/>
  <c r="AG34" s="1"/>
  <c r="AF36"/>
  <c r="AF35" s="1"/>
  <c r="AF34" s="1"/>
  <c r="AD36"/>
  <c r="AD35" s="1"/>
  <c r="AD34" s="1"/>
  <c r="K36"/>
  <c r="K35" s="1"/>
  <c r="K34" s="1"/>
  <c r="AH33"/>
  <c r="AE33" s="1"/>
  <c r="AE32" s="1"/>
  <c r="AE31" s="1"/>
  <c r="AA33"/>
  <c r="Z33" s="1"/>
  <c r="Z32" s="1"/>
  <c r="Z31" s="1"/>
  <c r="Z30" s="1"/>
  <c r="U33"/>
  <c r="U32" s="1"/>
  <c r="U31" s="1"/>
  <c r="U30" s="1"/>
  <c r="S33"/>
  <c r="O33"/>
  <c r="O32" s="1"/>
  <c r="O31" s="1"/>
  <c r="O30" s="1"/>
  <c r="L33"/>
  <c r="L32" s="1"/>
  <c r="L31" s="1"/>
  <c r="L30" s="1"/>
  <c r="AJ32"/>
  <c r="AJ31" s="1"/>
  <c r="AJ30" s="1"/>
  <c r="AI32"/>
  <c r="AH32"/>
  <c r="AH31" s="1"/>
  <c r="AG32"/>
  <c r="AG31" s="1"/>
  <c r="AF32"/>
  <c r="AF31" s="1"/>
  <c r="AF30" s="1"/>
  <c r="AD32"/>
  <c r="AD31" s="1"/>
  <c r="AI31"/>
  <c r="AI29"/>
  <c r="AJ29" s="1"/>
  <c r="Y29"/>
  <c r="Y28" s="1"/>
  <c r="Y27" s="1"/>
  <c r="Y26" s="1"/>
  <c r="V29"/>
  <c r="AD29" s="1"/>
  <c r="AD28" s="1"/>
  <c r="AD27" s="1"/>
  <c r="AD26" s="1"/>
  <c r="U29"/>
  <c r="AC29" s="1"/>
  <c r="Z29" s="1"/>
  <c r="Z28" s="1"/>
  <c r="Z27" s="1"/>
  <c r="Z26" s="1"/>
  <c r="S29"/>
  <c r="S28" s="1"/>
  <c r="S27" s="1"/>
  <c r="S26" s="1"/>
  <c r="AG28"/>
  <c r="AG27" s="1"/>
  <c r="AG26" s="1"/>
  <c r="AF28"/>
  <c r="AF27" s="1"/>
  <c r="AF26" s="1"/>
  <c r="K28"/>
  <c r="K27" s="1"/>
  <c r="K26" s="1"/>
  <c r="AJ25"/>
  <c r="AJ23" s="1"/>
  <c r="AJ22" s="1"/>
  <c r="AJ21" s="1"/>
  <c r="AD25"/>
  <c r="X25"/>
  <c r="U25"/>
  <c r="AC25" s="1"/>
  <c r="Z25" s="1"/>
  <c r="K22"/>
  <c r="K21" s="1"/>
  <c r="AJ20"/>
  <c r="AH20" s="1"/>
  <c r="AD20"/>
  <c r="AD19" s="1"/>
  <c r="AD18" s="1"/>
  <c r="AD17" s="1"/>
  <c r="U20"/>
  <c r="U19" s="1"/>
  <c r="U18" s="1"/>
  <c r="U17" s="1"/>
  <c r="S20"/>
  <c r="S19" s="1"/>
  <c r="S18" s="1"/>
  <c r="S17" s="1"/>
  <c r="AI19"/>
  <c r="AG19"/>
  <c r="AG18" s="1"/>
  <c r="AG17" s="1"/>
  <c r="AF19"/>
  <c r="AF18" s="1"/>
  <c r="AF17" s="1"/>
  <c r="K19"/>
  <c r="K18" s="1"/>
  <c r="K17" s="1"/>
  <c r="AI18"/>
  <c r="AI17" s="1"/>
  <c r="C15"/>
  <c r="Z23" l="1"/>
  <c r="Z22" s="1"/>
  <c r="Z21" s="1"/>
  <c r="U23"/>
  <c r="U22" s="1"/>
  <c r="U21" s="1"/>
  <c r="U16" s="1"/>
  <c r="U15" s="1"/>
  <c r="AC28"/>
  <c r="AC27" s="1"/>
  <c r="AC26" s="1"/>
  <c r="AC36"/>
  <c r="AC35" s="1"/>
  <c r="AC34" s="1"/>
  <c r="U36"/>
  <c r="U35" s="1"/>
  <c r="U34" s="1"/>
  <c r="X37"/>
  <c r="X36" s="1"/>
  <c r="X35" s="1"/>
  <c r="X34" s="1"/>
  <c r="W24"/>
  <c r="AC23"/>
  <c r="AC22" s="1"/>
  <c r="AC21" s="1"/>
  <c r="X23"/>
  <c r="X22" s="1"/>
  <c r="X21" s="1"/>
  <c r="AA32"/>
  <c r="AA31" s="1"/>
  <c r="AA30" s="1"/>
  <c r="AA16" s="1"/>
  <c r="AA15" s="1"/>
  <c r="V28"/>
  <c r="V27" s="1"/>
  <c r="V26" s="1"/>
  <c r="U28"/>
  <c r="U27" s="1"/>
  <c r="U26" s="1"/>
  <c r="AD16"/>
  <c r="AD15" s="1"/>
  <c r="Q16"/>
  <c r="Q15" s="1"/>
  <c r="M16"/>
  <c r="M15" s="1"/>
  <c r="T16"/>
  <c r="T15" s="1"/>
  <c r="V16"/>
  <c r="V15" s="1"/>
  <c r="N16"/>
  <c r="N15" s="1"/>
  <c r="Z16"/>
  <c r="Z15" s="1"/>
  <c r="S16"/>
  <c r="S15" s="1"/>
  <c r="O16"/>
  <c r="O15" s="1"/>
  <c r="AB16"/>
  <c r="AB15" s="1"/>
  <c r="L16"/>
  <c r="L15" s="1"/>
  <c r="AC16"/>
  <c r="AC15" s="1"/>
  <c r="P16"/>
  <c r="P15" s="1"/>
  <c r="AF16"/>
  <c r="AF15" s="1"/>
  <c r="X33"/>
  <c r="X32" s="1"/>
  <c r="X31" s="1"/>
  <c r="X30" s="1"/>
  <c r="AJ36"/>
  <c r="AJ35" s="1"/>
  <c r="AJ34" s="1"/>
  <c r="R37"/>
  <c r="R36" s="1"/>
  <c r="R35" s="1"/>
  <c r="R34" s="1"/>
  <c r="R20"/>
  <c r="R19" s="1"/>
  <c r="R18" s="1"/>
  <c r="R17" s="1"/>
  <c r="AI28"/>
  <c r="AI27" s="1"/>
  <c r="AI26" s="1"/>
  <c r="AI30"/>
  <c r="AG30"/>
  <c r="AG16" s="1"/>
  <c r="AG15" s="1"/>
  <c r="AJ19"/>
  <c r="AJ18" s="1"/>
  <c r="AJ17" s="1"/>
  <c r="X20"/>
  <c r="W25"/>
  <c r="R29"/>
  <c r="R28" s="1"/>
  <c r="R27" s="1"/>
  <c r="R26" s="1"/>
  <c r="AE30"/>
  <c r="AH30"/>
  <c r="R33"/>
  <c r="R32" s="1"/>
  <c r="R31" s="1"/>
  <c r="R30" s="1"/>
  <c r="Y33"/>
  <c r="Y32" s="1"/>
  <c r="Y31" s="1"/>
  <c r="Y30" s="1"/>
  <c r="W33"/>
  <c r="W32" s="1"/>
  <c r="W31" s="1"/>
  <c r="W30" s="1"/>
  <c r="AJ28"/>
  <c r="AJ27" s="1"/>
  <c r="AJ26" s="1"/>
  <c r="AH29"/>
  <c r="AE37"/>
  <c r="AE36" s="1"/>
  <c r="AE35" s="1"/>
  <c r="AE34" s="1"/>
  <c r="AH36"/>
  <c r="AH35" s="1"/>
  <c r="AH34" s="1"/>
  <c r="AE20"/>
  <c r="AE19" s="1"/>
  <c r="AE18" s="1"/>
  <c r="AE17" s="1"/>
  <c r="AH19"/>
  <c r="AH18" s="1"/>
  <c r="AH17" s="1"/>
  <c r="W29"/>
  <c r="W28" s="1"/>
  <c r="W27" s="1"/>
  <c r="W26" s="1"/>
  <c r="R25"/>
  <c r="R23" s="1"/>
  <c r="R22" s="1"/>
  <c r="R21" s="1"/>
  <c r="Y25"/>
  <c r="Y23" s="1"/>
  <c r="Y22" s="1"/>
  <c r="Y21" s="1"/>
  <c r="AH25"/>
  <c r="AH23" s="1"/>
  <c r="AH22" s="1"/>
  <c r="AH21" s="1"/>
  <c r="Y37"/>
  <c r="Y36" s="1"/>
  <c r="Y35" s="1"/>
  <c r="Y34" s="1"/>
  <c r="K33"/>
  <c r="K32" s="1"/>
  <c r="K31" s="1"/>
  <c r="R16" l="1"/>
  <c r="R15" s="1"/>
  <c r="W37"/>
  <c r="W36" s="1"/>
  <c r="W35" s="1"/>
  <c r="W34" s="1"/>
  <c r="Y20"/>
  <c r="Y19" s="1"/>
  <c r="Y18" s="1"/>
  <c r="Y17" s="1"/>
  <c r="Y16" s="1"/>
  <c r="Y15" s="1"/>
  <c r="X19"/>
  <c r="X18" s="1"/>
  <c r="X17" s="1"/>
  <c r="X16" s="1"/>
  <c r="X15" s="1"/>
  <c r="W23"/>
  <c r="W22" s="1"/>
  <c r="W21" s="1"/>
  <c r="K30"/>
  <c r="K16" s="1"/>
  <c r="K15" s="1"/>
  <c r="AJ16"/>
  <c r="AJ15" s="1"/>
  <c r="AI16"/>
  <c r="AI15" s="1"/>
  <c r="AK15" s="1"/>
  <c r="W20"/>
  <c r="W19" s="1"/>
  <c r="W18" s="1"/>
  <c r="W17" s="1"/>
  <c r="W16" s="1"/>
  <c r="W15" s="1"/>
  <c r="AE25"/>
  <c r="AE23" s="1"/>
  <c r="AE22" s="1"/>
  <c r="AE21" s="1"/>
  <c r="AE29"/>
  <c r="AE28" s="1"/>
  <c r="AE27" s="1"/>
  <c r="AE26" s="1"/>
  <c r="AH28"/>
  <c r="AH27" s="1"/>
  <c r="AH26" s="1"/>
  <c r="AE16" l="1"/>
  <c r="AE15" s="1"/>
  <c r="AH16"/>
  <c r="AH15" s="1"/>
  <c r="H52" i="1" l="1"/>
  <c r="H51" s="1"/>
  <c r="H50" s="1"/>
  <c r="I52"/>
  <c r="I51" s="1"/>
  <c r="I50" s="1"/>
  <c r="J52"/>
  <c r="J51" s="1"/>
  <c r="J50" s="1"/>
  <c r="K52"/>
  <c r="K51" s="1"/>
  <c r="K50" s="1"/>
  <c r="L52"/>
  <c r="L51" s="1"/>
  <c r="L50" s="1"/>
  <c r="N52"/>
  <c r="N51" s="1"/>
  <c r="N50" s="1"/>
  <c r="O52"/>
  <c r="O51" s="1"/>
  <c r="O50" s="1"/>
  <c r="P52"/>
  <c r="P51" s="1"/>
  <c r="P50" s="1"/>
  <c r="S52"/>
  <c r="S51" s="1"/>
  <c r="S50" s="1"/>
  <c r="U52"/>
  <c r="U51" s="1"/>
  <c r="U50" s="1"/>
  <c r="V52"/>
  <c r="V51" s="1"/>
  <c r="V50" s="1"/>
  <c r="W52"/>
  <c r="W51" s="1"/>
  <c r="W50" s="1"/>
  <c r="X52"/>
  <c r="X51" s="1"/>
  <c r="X50" s="1"/>
  <c r="Y52"/>
  <c r="Y51" s="1"/>
  <c r="Y50" s="1"/>
  <c r="Z52"/>
  <c r="Z51" s="1"/>
  <c r="Z50" s="1"/>
  <c r="AA52"/>
  <c r="AA51" s="1"/>
  <c r="AA50" s="1"/>
  <c r="AB52"/>
  <c r="AB51" s="1"/>
  <c r="AB50" s="1"/>
  <c r="AE52"/>
  <c r="AE51" s="1"/>
  <c r="AE50" s="1"/>
  <c r="AF52"/>
  <c r="AF51" s="1"/>
  <c r="AF50" s="1"/>
  <c r="AH52"/>
  <c r="AH51" s="1"/>
  <c r="AH50" s="1"/>
  <c r="AI52"/>
  <c r="AI51" s="1"/>
  <c r="AI50" s="1"/>
  <c r="AJ52"/>
  <c r="AJ51" s="1"/>
  <c r="AJ50" s="1"/>
  <c r="G52"/>
  <c r="G51" s="1"/>
  <c r="G50" s="1"/>
  <c r="H45"/>
  <c r="H44" s="1"/>
  <c r="I45"/>
  <c r="I44" s="1"/>
  <c r="J45"/>
  <c r="J44" s="1"/>
  <c r="K45"/>
  <c r="K44" s="1"/>
  <c r="L45"/>
  <c r="L44" s="1"/>
  <c r="M45"/>
  <c r="M44" s="1"/>
  <c r="N45"/>
  <c r="N44" s="1"/>
  <c r="O45"/>
  <c r="O44" s="1"/>
  <c r="P45"/>
  <c r="P44" s="1"/>
  <c r="Q45"/>
  <c r="Q44" s="1"/>
  <c r="R45"/>
  <c r="R44" s="1"/>
  <c r="S45"/>
  <c r="S44" s="1"/>
  <c r="T45"/>
  <c r="T44" s="1"/>
  <c r="U45"/>
  <c r="U44" s="1"/>
  <c r="V45"/>
  <c r="V44" s="1"/>
  <c r="W45"/>
  <c r="W44" s="1"/>
  <c r="X45"/>
  <c r="X44" s="1"/>
  <c r="Y45"/>
  <c r="Y44" s="1"/>
  <c r="Z45"/>
  <c r="Z44" s="1"/>
  <c r="AA45"/>
  <c r="AA44" s="1"/>
  <c r="AB45"/>
  <c r="AB44" s="1"/>
  <c r="AC45"/>
  <c r="AC44" s="1"/>
  <c r="AD45"/>
  <c r="AD44" s="1"/>
  <c r="AE45"/>
  <c r="AE44" s="1"/>
  <c r="AF45"/>
  <c r="AF44" s="1"/>
  <c r="AH45"/>
  <c r="AH44" s="1"/>
  <c r="G77" s="1"/>
  <c r="AI45"/>
  <c r="AI44" s="1"/>
  <c r="AJ45"/>
  <c r="AJ44" s="1"/>
  <c r="G45"/>
  <c r="G44" s="1"/>
  <c r="H48"/>
  <c r="H47" s="1"/>
  <c r="I48"/>
  <c r="I47" s="1"/>
  <c r="J48"/>
  <c r="J47" s="1"/>
  <c r="K48"/>
  <c r="K47" s="1"/>
  <c r="L48"/>
  <c r="L47" s="1"/>
  <c r="M48"/>
  <c r="M47" s="1"/>
  <c r="N48"/>
  <c r="N47" s="1"/>
  <c r="O48"/>
  <c r="O47" s="1"/>
  <c r="P48"/>
  <c r="P47" s="1"/>
  <c r="Q48"/>
  <c r="Q47" s="1"/>
  <c r="R48"/>
  <c r="R47" s="1"/>
  <c r="S48"/>
  <c r="S47" s="1"/>
  <c r="U48"/>
  <c r="U47" s="1"/>
  <c r="V48"/>
  <c r="V47" s="1"/>
  <c r="W48"/>
  <c r="W47" s="1"/>
  <c r="X48"/>
  <c r="X47" s="1"/>
  <c r="Y48"/>
  <c r="Y47" s="1"/>
  <c r="Z48"/>
  <c r="Z47" s="1"/>
  <c r="AA48"/>
  <c r="AA47" s="1"/>
  <c r="AB48"/>
  <c r="AB47" s="1"/>
  <c r="AC48"/>
  <c r="AC47" s="1"/>
  <c r="AD48"/>
  <c r="AD47" s="1"/>
  <c r="AE48"/>
  <c r="AE47" s="1"/>
  <c r="AF48"/>
  <c r="AF47" s="1"/>
  <c r="AG48"/>
  <c r="AG47" s="1"/>
  <c r="AH48"/>
  <c r="AH47" s="1"/>
  <c r="AI48"/>
  <c r="AI47" s="1"/>
  <c r="G48"/>
  <c r="G47" s="1"/>
  <c r="AG46"/>
  <c r="AG45" s="1"/>
  <c r="AG44" s="1"/>
  <c r="AG38"/>
  <c r="H36"/>
  <c r="H35" s="1"/>
  <c r="I36"/>
  <c r="I35" s="1"/>
  <c r="I34" s="1"/>
  <c r="J36"/>
  <c r="J35" s="1"/>
  <c r="K36"/>
  <c r="K35" s="1"/>
  <c r="L36"/>
  <c r="L35" s="1"/>
  <c r="N36"/>
  <c r="N35" s="1"/>
  <c r="P36"/>
  <c r="P35" s="1"/>
  <c r="S36"/>
  <c r="S35" s="1"/>
  <c r="U36"/>
  <c r="U35" s="1"/>
  <c r="V36"/>
  <c r="V35" s="1"/>
  <c r="V34" s="1"/>
  <c r="W36"/>
  <c r="W35" s="1"/>
  <c r="X36"/>
  <c r="X35" s="1"/>
  <c r="Y36"/>
  <c r="Y35" s="1"/>
  <c r="Z36"/>
  <c r="Z35" s="1"/>
  <c r="Z34" s="1"/>
  <c r="AA36"/>
  <c r="AA35" s="1"/>
  <c r="AB36"/>
  <c r="AB35" s="1"/>
  <c r="AC36"/>
  <c r="AC35" s="1"/>
  <c r="AD36"/>
  <c r="AD35" s="1"/>
  <c r="AD34" s="1"/>
  <c r="AE36"/>
  <c r="AE35" s="1"/>
  <c r="AF36"/>
  <c r="AF35" s="1"/>
  <c r="AH36"/>
  <c r="AH35" s="1"/>
  <c r="AI36"/>
  <c r="AI35" s="1"/>
  <c r="AJ36"/>
  <c r="AJ35" s="1"/>
  <c r="G36"/>
  <c r="G35" s="1"/>
  <c r="H29"/>
  <c r="H28" s="1"/>
  <c r="H27" s="1"/>
  <c r="I29"/>
  <c r="I28" s="1"/>
  <c r="I27" s="1"/>
  <c r="J29"/>
  <c r="J28" s="1"/>
  <c r="J27" s="1"/>
  <c r="K29"/>
  <c r="K28" s="1"/>
  <c r="K27" s="1"/>
  <c r="L29"/>
  <c r="L28" s="1"/>
  <c r="L27" s="1"/>
  <c r="N29"/>
  <c r="N28" s="1"/>
  <c r="N27" s="1"/>
  <c r="O29"/>
  <c r="O28" s="1"/>
  <c r="O27" s="1"/>
  <c r="P29"/>
  <c r="P28" s="1"/>
  <c r="P27" s="1"/>
  <c r="R29"/>
  <c r="R28" s="1"/>
  <c r="R27" s="1"/>
  <c r="S29"/>
  <c r="S28" s="1"/>
  <c r="S27" s="1"/>
  <c r="U29"/>
  <c r="U28" s="1"/>
  <c r="U27" s="1"/>
  <c r="V29"/>
  <c r="V28" s="1"/>
  <c r="V27" s="1"/>
  <c r="W29"/>
  <c r="W28" s="1"/>
  <c r="W27" s="1"/>
  <c r="X29"/>
  <c r="X28" s="1"/>
  <c r="X27" s="1"/>
  <c r="Y29"/>
  <c r="Y28" s="1"/>
  <c r="Y27" s="1"/>
  <c r="Z29"/>
  <c r="Z28" s="1"/>
  <c r="Z27" s="1"/>
  <c r="AA29"/>
  <c r="AA28" s="1"/>
  <c r="AA27" s="1"/>
  <c r="AB29"/>
  <c r="AB28" s="1"/>
  <c r="AB27" s="1"/>
  <c r="AE29"/>
  <c r="AE28" s="1"/>
  <c r="AE27" s="1"/>
  <c r="AF29"/>
  <c r="AF28" s="1"/>
  <c r="AF27" s="1"/>
  <c r="AI29"/>
  <c r="AI28" s="1"/>
  <c r="AI27" s="1"/>
  <c r="AJ29"/>
  <c r="AJ28" s="1"/>
  <c r="AJ27" s="1"/>
  <c r="G29"/>
  <c r="G28" s="1"/>
  <c r="H25"/>
  <c r="I25"/>
  <c r="J25"/>
  <c r="J24" s="1"/>
  <c r="J23" s="1"/>
  <c r="K25"/>
  <c r="L25"/>
  <c r="M25"/>
  <c r="M24" s="1"/>
  <c r="M23" s="1"/>
  <c r="N25"/>
  <c r="N24" s="1"/>
  <c r="N23" s="1"/>
  <c r="O25"/>
  <c r="P25"/>
  <c r="R25"/>
  <c r="S25"/>
  <c r="S24" s="1"/>
  <c r="S23" s="1"/>
  <c r="U25"/>
  <c r="V25"/>
  <c r="W25"/>
  <c r="X25"/>
  <c r="X24" s="1"/>
  <c r="X23" s="1"/>
  <c r="Y25"/>
  <c r="Z25"/>
  <c r="AA25"/>
  <c r="AA24" s="1"/>
  <c r="AA23" s="1"/>
  <c r="AB25"/>
  <c r="AB24" s="1"/>
  <c r="AB23" s="1"/>
  <c r="AC25"/>
  <c r="AD25"/>
  <c r="AE25"/>
  <c r="AE24" s="1"/>
  <c r="AE23" s="1"/>
  <c r="AF25"/>
  <c r="AF24" s="1"/>
  <c r="AF23" s="1"/>
  <c r="AH25"/>
  <c r="AI25"/>
  <c r="AJ25"/>
  <c r="G25"/>
  <c r="G24" s="1"/>
  <c r="G23" s="1"/>
  <c r="H21"/>
  <c r="I21"/>
  <c r="I20" s="1"/>
  <c r="I19" s="1"/>
  <c r="J21"/>
  <c r="K21"/>
  <c r="L21"/>
  <c r="M21"/>
  <c r="N21"/>
  <c r="O21"/>
  <c r="O20" s="1"/>
  <c r="P21"/>
  <c r="R21"/>
  <c r="S21"/>
  <c r="U21"/>
  <c r="V21"/>
  <c r="W21"/>
  <c r="X21"/>
  <c r="Y21"/>
  <c r="Z21"/>
  <c r="AA21"/>
  <c r="AB21"/>
  <c r="AB20" s="1"/>
  <c r="AC21"/>
  <c r="AD21"/>
  <c r="AE21"/>
  <c r="AF21"/>
  <c r="AG21"/>
  <c r="AH21"/>
  <c r="AI21"/>
  <c r="G21"/>
  <c r="G20" s="1"/>
  <c r="H14"/>
  <c r="I14"/>
  <c r="J14"/>
  <c r="K14"/>
  <c r="L14"/>
  <c r="M14"/>
  <c r="N14"/>
  <c r="O14"/>
  <c r="P14"/>
  <c r="R14"/>
  <c r="S14"/>
  <c r="U14"/>
  <c r="V14"/>
  <c r="W14"/>
  <c r="X14"/>
  <c r="Y14"/>
  <c r="Z14"/>
  <c r="AA14"/>
  <c r="AB14"/>
  <c r="AC14"/>
  <c r="AD14"/>
  <c r="AE14"/>
  <c r="AF14"/>
  <c r="AG14"/>
  <c r="AH14"/>
  <c r="AI14"/>
  <c r="AJ14"/>
  <c r="H16"/>
  <c r="I16"/>
  <c r="J16"/>
  <c r="K16"/>
  <c r="L16"/>
  <c r="M16"/>
  <c r="N16"/>
  <c r="P16"/>
  <c r="S16"/>
  <c r="U16"/>
  <c r="V16"/>
  <c r="W16"/>
  <c r="X16"/>
  <c r="Y16"/>
  <c r="Z16"/>
  <c r="AA16"/>
  <c r="AB16"/>
  <c r="AC16"/>
  <c r="AD16"/>
  <c r="AE16"/>
  <c r="AF16"/>
  <c r="AG16"/>
  <c r="AH16"/>
  <c r="AI16"/>
  <c r="G14"/>
  <c r="AJ16"/>
  <c r="G16"/>
  <c r="G78"/>
  <c r="C78"/>
  <c r="C77"/>
  <c r="G76"/>
  <c r="C76"/>
  <c r="C75"/>
  <c r="F74"/>
  <c r="E74"/>
  <c r="D74"/>
  <c r="T58"/>
  <c r="AJ57"/>
  <c r="AI57"/>
  <c r="AH57"/>
  <c r="AG57"/>
  <c r="AF57"/>
  <c r="AE57"/>
  <c r="AD57"/>
  <c r="AC57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I57"/>
  <c r="H57"/>
  <c r="G57"/>
  <c r="AJ56"/>
  <c r="AJ55" s="1"/>
  <c r="AJ54" s="1"/>
  <c r="AI56"/>
  <c r="AI55" s="1"/>
  <c r="AI54" s="1"/>
  <c r="AH56"/>
  <c r="AH55" s="1"/>
  <c r="AH54" s="1"/>
  <c r="AG56"/>
  <c r="AG55" s="1"/>
  <c r="AG54" s="1"/>
  <c r="AF56"/>
  <c r="AF55" s="1"/>
  <c r="AF54" s="1"/>
  <c r="AE56"/>
  <c r="AD56"/>
  <c r="AD55" s="1"/>
  <c r="AD54" s="1"/>
  <c r="AC56"/>
  <c r="AC55" s="1"/>
  <c r="AC54" s="1"/>
  <c r="AB56"/>
  <c r="AB55" s="1"/>
  <c r="AB54" s="1"/>
  <c r="AA56"/>
  <c r="AA55" s="1"/>
  <c r="AA54" s="1"/>
  <c r="Z56"/>
  <c r="Z55" s="1"/>
  <c r="Z54" s="1"/>
  <c r="Y56"/>
  <c r="Y55" s="1"/>
  <c r="Y54" s="1"/>
  <c r="X56"/>
  <c r="X55" s="1"/>
  <c r="X54" s="1"/>
  <c r="W56"/>
  <c r="W55" s="1"/>
  <c r="W54" s="1"/>
  <c r="V56"/>
  <c r="V55" s="1"/>
  <c r="V54" s="1"/>
  <c r="U56"/>
  <c r="U55" s="1"/>
  <c r="U54" s="1"/>
  <c r="S56"/>
  <c r="S55" s="1"/>
  <c r="S54" s="1"/>
  <c r="R56"/>
  <c r="R55" s="1"/>
  <c r="R54" s="1"/>
  <c r="Q56"/>
  <c r="Q55" s="1"/>
  <c r="Q54" s="1"/>
  <c r="P56"/>
  <c r="P55" s="1"/>
  <c r="P54" s="1"/>
  <c r="O56"/>
  <c r="O55" s="1"/>
  <c r="O54" s="1"/>
  <c r="N56"/>
  <c r="N55" s="1"/>
  <c r="N54" s="1"/>
  <c r="M56"/>
  <c r="L56"/>
  <c r="L55" s="1"/>
  <c r="L54" s="1"/>
  <c r="K56"/>
  <c r="K55" s="1"/>
  <c r="K54" s="1"/>
  <c r="J56"/>
  <c r="J55" s="1"/>
  <c r="J54" s="1"/>
  <c r="I56"/>
  <c r="I55" s="1"/>
  <c r="I54" s="1"/>
  <c r="H56"/>
  <c r="H55" s="1"/>
  <c r="H54" s="1"/>
  <c r="G56"/>
  <c r="G55" s="1"/>
  <c r="G54" s="1"/>
  <c r="AE55"/>
  <c r="AE54" s="1"/>
  <c r="AG53"/>
  <c r="AG52" s="1"/>
  <c r="AG51" s="1"/>
  <c r="AG50" s="1"/>
  <c r="AD53"/>
  <c r="AD52" s="1"/>
  <c r="AD51" s="1"/>
  <c r="AD50" s="1"/>
  <c r="R53"/>
  <c r="R52" s="1"/>
  <c r="R51" s="1"/>
  <c r="R50" s="1"/>
  <c r="M53"/>
  <c r="AC53" s="1"/>
  <c r="AC52" s="1"/>
  <c r="AC51" s="1"/>
  <c r="AC50" s="1"/>
  <c r="T49"/>
  <c r="T48" s="1"/>
  <c r="T47" s="1"/>
  <c r="T42"/>
  <c r="R42"/>
  <c r="Q42" s="1"/>
  <c r="T41"/>
  <c r="O41"/>
  <c r="R41" s="1"/>
  <c r="Q41" s="1"/>
  <c r="T40"/>
  <c r="Q40"/>
  <c r="AG39"/>
  <c r="Q39"/>
  <c r="M39"/>
  <c r="R38"/>
  <c r="Q38" s="1"/>
  <c r="M38"/>
  <c r="T38" s="1"/>
  <c r="T37"/>
  <c r="O37"/>
  <c r="R37" s="1"/>
  <c r="Q37" s="1"/>
  <c r="AG33"/>
  <c r="AC33"/>
  <c r="Q33"/>
  <c r="M33"/>
  <c r="T33" s="1"/>
  <c r="AH32"/>
  <c r="AD32" s="1"/>
  <c r="AC32"/>
  <c r="T32" s="1"/>
  <c r="Q32"/>
  <c r="AH31"/>
  <c r="AG31" s="1"/>
  <c r="T31"/>
  <c r="Q31"/>
  <c r="AH30"/>
  <c r="AD30" s="1"/>
  <c r="T30"/>
  <c r="Q30"/>
  <c r="AG26"/>
  <c r="AG25" s="1"/>
  <c r="T26"/>
  <c r="Q26"/>
  <c r="AI24"/>
  <c r="AI23" s="1"/>
  <c r="AH24"/>
  <c r="AH23" s="1"/>
  <c r="AD24"/>
  <c r="AD23" s="1"/>
  <c r="AC24"/>
  <c r="AC23" s="1"/>
  <c r="Z24"/>
  <c r="Z23" s="1"/>
  <c r="Y24"/>
  <c r="Y23" s="1"/>
  <c r="V24"/>
  <c r="V23" s="1"/>
  <c r="R24"/>
  <c r="R23" s="1"/>
  <c r="P24"/>
  <c r="P23" s="1"/>
  <c r="O24"/>
  <c r="O23" s="1"/>
  <c r="L24"/>
  <c r="L23" s="1"/>
  <c r="K24"/>
  <c r="K23" s="1"/>
  <c r="H24"/>
  <c r="H23" s="1"/>
  <c r="AJ24"/>
  <c r="AJ23" s="1"/>
  <c r="U24"/>
  <c r="U23" s="1"/>
  <c r="I24"/>
  <c r="I23" s="1"/>
  <c r="D25"/>
  <c r="W24"/>
  <c r="W23" s="1"/>
  <c r="T22"/>
  <c r="T21" s="1"/>
  <c r="Q22"/>
  <c r="Q21" s="1"/>
  <c r="M20"/>
  <c r="M19" s="1"/>
  <c r="AJ21"/>
  <c r="AJ20" s="1"/>
  <c r="AE20"/>
  <c r="W20"/>
  <c r="S20"/>
  <c r="T18"/>
  <c r="O18"/>
  <c r="O16" s="1"/>
  <c r="T17"/>
  <c r="Q17"/>
  <c r="T15"/>
  <c r="T14" s="1"/>
  <c r="Q15"/>
  <c r="Q14" s="1"/>
  <c r="P34" l="1"/>
  <c r="AH34"/>
  <c r="AC34"/>
  <c r="Y34"/>
  <c r="U34"/>
  <c r="L34"/>
  <c r="H34"/>
  <c r="G34"/>
  <c r="AF34"/>
  <c r="AB34"/>
  <c r="X34"/>
  <c r="S34"/>
  <c r="K34"/>
  <c r="M52"/>
  <c r="M51" s="1"/>
  <c r="M50" s="1"/>
  <c r="Q36"/>
  <c r="Q35" s="1"/>
  <c r="Q34" s="1"/>
  <c r="AI34"/>
  <c r="N34"/>
  <c r="AE34"/>
  <c r="AA34"/>
  <c r="W34"/>
  <c r="J34"/>
  <c r="M36"/>
  <c r="M35" s="1"/>
  <c r="M34" s="1"/>
  <c r="R36"/>
  <c r="R35" s="1"/>
  <c r="R34" s="1"/>
  <c r="O36"/>
  <c r="O35" s="1"/>
  <c r="O34" s="1"/>
  <c r="AG36"/>
  <c r="AG35" s="1"/>
  <c r="AG34" s="1"/>
  <c r="AJ48"/>
  <c r="AJ47" s="1"/>
  <c r="AJ34" s="1"/>
  <c r="T29"/>
  <c r="T28" s="1"/>
  <c r="T27" s="1"/>
  <c r="Q29"/>
  <c r="Q28" s="1"/>
  <c r="Q27" s="1"/>
  <c r="AH29"/>
  <c r="AH28" s="1"/>
  <c r="AH27" s="1"/>
  <c r="AC29"/>
  <c r="AC28" s="1"/>
  <c r="AC27" s="1"/>
  <c r="M29"/>
  <c r="M28" s="1"/>
  <c r="M27" s="1"/>
  <c r="G27"/>
  <c r="AG13"/>
  <c r="AG12" s="1"/>
  <c r="AC13"/>
  <c r="Y13"/>
  <c r="U13"/>
  <c r="U12" s="1"/>
  <c r="T25"/>
  <c r="T24" s="1"/>
  <c r="T23" s="1"/>
  <c r="Q25"/>
  <c r="Q24" s="1"/>
  <c r="Q23" s="1"/>
  <c r="AH13"/>
  <c r="AD13"/>
  <c r="AD12" s="1"/>
  <c r="AD11" s="1"/>
  <c r="Z13"/>
  <c r="Z12" s="1"/>
  <c r="V13"/>
  <c r="V12" s="1"/>
  <c r="AG24"/>
  <c r="AG23" s="1"/>
  <c r="AJ13"/>
  <c r="T16"/>
  <c r="T13" s="1"/>
  <c r="N13"/>
  <c r="M13"/>
  <c r="AF13"/>
  <c r="AB13"/>
  <c r="X13"/>
  <c r="S13"/>
  <c r="S12" s="1"/>
  <c r="G13"/>
  <c r="G12" s="1"/>
  <c r="G11" s="1"/>
  <c r="J13"/>
  <c r="I13"/>
  <c r="K20"/>
  <c r="K19" s="1"/>
  <c r="P13"/>
  <c r="L13"/>
  <c r="H13"/>
  <c r="AI20"/>
  <c r="AI19" s="1"/>
  <c r="AA20"/>
  <c r="AA19" s="1"/>
  <c r="AI13"/>
  <c r="AI12" s="1"/>
  <c r="AE13"/>
  <c r="AE12" s="1"/>
  <c r="AA13"/>
  <c r="AA12" s="1"/>
  <c r="W13"/>
  <c r="W12" s="1"/>
  <c r="W11" s="1"/>
  <c r="AF20"/>
  <c r="AF19" s="1"/>
  <c r="X20"/>
  <c r="X19" s="1"/>
  <c r="T20"/>
  <c r="T19" s="1"/>
  <c r="P20"/>
  <c r="P19" s="1"/>
  <c r="L20"/>
  <c r="L19" s="1"/>
  <c r="H20"/>
  <c r="H19" s="1"/>
  <c r="W19"/>
  <c r="AE19"/>
  <c r="G19"/>
  <c r="O19"/>
  <c r="AG20"/>
  <c r="AG19" s="1"/>
  <c r="AC20"/>
  <c r="AC19" s="1"/>
  <c r="Y20"/>
  <c r="Y19" s="1"/>
  <c r="U20"/>
  <c r="U19" s="1"/>
  <c r="Q20"/>
  <c r="Q19" s="1"/>
  <c r="S19"/>
  <c r="AB19"/>
  <c r="AJ19"/>
  <c r="K13"/>
  <c r="K12" s="1"/>
  <c r="K11" s="1"/>
  <c r="AH20"/>
  <c r="AH19" s="1"/>
  <c r="AD20"/>
  <c r="AD19" s="1"/>
  <c r="Z20"/>
  <c r="Z19" s="1"/>
  <c r="V20"/>
  <c r="V19" s="1"/>
  <c r="R20"/>
  <c r="R19" s="1"/>
  <c r="N20"/>
  <c r="N19" s="1"/>
  <c r="J20"/>
  <c r="J19" s="1"/>
  <c r="O13"/>
  <c r="O12" s="1"/>
  <c r="AC12"/>
  <c r="AC11" s="1"/>
  <c r="L12"/>
  <c r="C74"/>
  <c r="T57"/>
  <c r="Q53"/>
  <c r="Q52" s="1"/>
  <c r="Q51" s="1"/>
  <c r="Q50" s="1"/>
  <c r="AD31"/>
  <c r="AD29" s="1"/>
  <c r="AD28" s="1"/>
  <c r="AD27" s="1"/>
  <c r="AG32"/>
  <c r="R18"/>
  <c r="R16" s="1"/>
  <c r="R13" s="1"/>
  <c r="T39"/>
  <c r="T36" s="1"/>
  <c r="T35" s="1"/>
  <c r="T34" s="1"/>
  <c r="T56"/>
  <c r="M55"/>
  <c r="T53"/>
  <c r="T52" s="1"/>
  <c r="T51" s="1"/>
  <c r="T50" s="1"/>
  <c r="AG30"/>
  <c r="V11" l="1"/>
  <c r="AE11"/>
  <c r="O11"/>
  <c r="AA11"/>
  <c r="S11"/>
  <c r="U11"/>
  <c r="L11"/>
  <c r="AI11"/>
  <c r="Z11"/>
  <c r="AB12"/>
  <c r="AB11" s="1"/>
  <c r="AG29"/>
  <c r="AG28" s="1"/>
  <c r="AG27" s="1"/>
  <c r="AG11" s="1"/>
  <c r="M12"/>
  <c r="M11" s="1"/>
  <c r="J12"/>
  <c r="J11" s="1"/>
  <c r="AF12"/>
  <c r="AF11" s="1"/>
  <c r="AH12"/>
  <c r="X12"/>
  <c r="X11" s="1"/>
  <c r="T12"/>
  <c r="T11" s="1"/>
  <c r="AJ12"/>
  <c r="Y12"/>
  <c r="Y11" s="1"/>
  <c r="N12"/>
  <c r="N11" s="1"/>
  <c r="H12"/>
  <c r="H11" s="1"/>
  <c r="I12"/>
  <c r="I11" s="1"/>
  <c r="P12"/>
  <c r="P11" s="1"/>
  <c r="R12"/>
  <c r="R11" s="1"/>
  <c r="G75"/>
  <c r="G74" s="1"/>
  <c r="T55"/>
  <c r="M54"/>
  <c r="Q18"/>
  <c r="AH11" l="1"/>
  <c r="AM11" s="1"/>
  <c r="AM12" s="1"/>
  <c r="Q16"/>
  <c r="Q13" s="1"/>
  <c r="H74"/>
  <c r="T54"/>
  <c r="D13" l="1"/>
  <c r="Q12"/>
  <c r="Q11" s="1"/>
</calcChain>
</file>

<file path=xl/sharedStrings.xml><?xml version="1.0" encoding="utf-8"?>
<sst xmlns="http://schemas.openxmlformats.org/spreadsheetml/2006/main" count="437" uniqueCount="255">
  <si>
    <t>Đơn vị: Triệu đồng</t>
  </si>
  <si>
    <t>TT</t>
  </si>
  <si>
    <t>Danh mục dự án</t>
  </si>
  <si>
    <t>Địa điểm XD</t>
  </si>
  <si>
    <t>Năng lực thiết kế</t>
  </si>
  <si>
    <t>Thời gian KC-HT</t>
  </si>
  <si>
    <t>Quyết định đầu tư</t>
  </si>
  <si>
    <t>Năm 2020</t>
  </si>
  <si>
    <t>Đã bố trí vốn đến hết KH năm 2020</t>
  </si>
  <si>
    <t>Kế hoạch trung hạn 2016-2020 được phê duyệt</t>
  </si>
  <si>
    <t>Kế hoạch trung hạn 2016-2020 chưa bố trí</t>
  </si>
  <si>
    <t>Khối lượng thực hiện</t>
  </si>
  <si>
    <t>Dự kiến lần 1 (Theo Báo cáo 350/BC-UBND ngày 20/8/2020)</t>
  </si>
  <si>
    <t>Chủ đầu tư</t>
  </si>
  <si>
    <t>Ghi chú</t>
  </si>
  <si>
    <t>Số quyết định ngày, tháng, năm ban hành</t>
  </si>
  <si>
    <t xml:space="preserve">TMĐT </t>
  </si>
  <si>
    <t>Kế hoạch</t>
  </si>
  <si>
    <t>Ước giải ngân từ 1/1/2020 đến 31/12/2020</t>
  </si>
  <si>
    <t>Dự kiến KH đầu tư trung hạn giai đoạn 2021-2025</t>
  </si>
  <si>
    <t>Dự kiến kế hoạch 2021</t>
  </si>
  <si>
    <t>Tổng số (tất cả các nguồn vốn)</t>
  </si>
  <si>
    <t>Trong đó: NSTW</t>
  </si>
  <si>
    <t>Trong đó: NSTW giai đoạn 2016-2020</t>
  </si>
  <si>
    <t>Tổng cộng</t>
  </si>
  <si>
    <t>Kế hoạch trung hạn 2016-2020 được phê duyệt nhưng chưa phân bổ</t>
  </si>
  <si>
    <t>10% dự phòng</t>
  </si>
  <si>
    <t>Tổng số</t>
  </si>
  <si>
    <t>Trong đó:</t>
  </si>
  <si>
    <t>Thu hồi các khoản vốn ứng trước</t>
  </si>
  <si>
    <t>Thanh toán nợ XDCB</t>
  </si>
  <si>
    <t>TỔNG SỐ</t>
  </si>
  <si>
    <t>Quốc phòng</t>
  </si>
  <si>
    <t>Thực hiện dự án</t>
  </si>
  <si>
    <t>(1)</t>
  </si>
  <si>
    <t>Các dự án hoàn thành, bàn giao, đưa vào sử dụng đến ngày 31/12/2020</t>
  </si>
  <si>
    <t>a</t>
  </si>
  <si>
    <t>Dự án nhóm B</t>
  </si>
  <si>
    <t>1</t>
  </si>
  <si>
    <t>Di dân tái định cư trường bắn TBI (Thu hồi ứng trước)</t>
  </si>
  <si>
    <t>Đình Lập, Lộc Bình</t>
  </si>
  <si>
    <t>di dời 307 hộ dân và tái định cư</t>
  </si>
  <si>
    <t>2006-2010</t>
  </si>
  <si>
    <t>1828/QĐ-UBND ngày 08/9/2008</t>
  </si>
  <si>
    <t>Ban Dân tộc</t>
  </si>
  <si>
    <t>2</t>
  </si>
  <si>
    <t>Đường Pá Tặp- Nà Tồng, xã Trùng Khánh, huyện Văn Lãng</t>
  </si>
  <si>
    <t>Văn Lãng</t>
  </si>
  <si>
    <t>12,9km</t>
  </si>
  <si>
    <t>2014-2018</t>
  </si>
  <si>
    <t>1594 ngày 24/10/2013;
1416/QĐ-UBND ngày 05/8/2017</t>
  </si>
  <si>
    <t xml:space="preserve">Ban Quản lý dự án đầu tư xây dựng tỉnh
</t>
  </si>
  <si>
    <t>Các dự án chuyển tiếp hoàn thành sau năm 2021</t>
  </si>
  <si>
    <t>Rà phá bom mìn vật nổ còn sót lại sau chiến tranh trên địa bàn tỉnh Lạng Sơn giai đoạn 2016-2025</t>
  </si>
  <si>
    <t>tỉnh Lạng Sơn</t>
  </si>
  <si>
    <t>1969 ha</t>
  </si>
  <si>
    <t>2016-2020</t>
  </si>
  <si>
    <t xml:space="preserve">1988 ngày 30/10/2015; 2026/QĐ-UBND ngày 2/11/2017; 910/QĐ-UBND ngày 15/5/2020
</t>
  </si>
  <si>
    <t>Bộ Chỉ huy Quân sự tỉnh</t>
  </si>
  <si>
    <t>Y tế, dân số và gia đình</t>
  </si>
  <si>
    <t>Trang thiết bị Trung tâm Kiểm nghiệm dược phẩm, mỹ phẩm Lạng Sơn</t>
  </si>
  <si>
    <t>TPLS</t>
  </si>
  <si>
    <t>469, 31/3/2016;
311a/QĐ-UBND, 27/02/2017</t>
  </si>
  <si>
    <t>Sở Y tế</t>
  </si>
  <si>
    <t>Nông nghiệp, lâm nghiệp, diêm nghiệp, thủy lợi và thủy sản</t>
  </si>
  <si>
    <t>Các dự án dự kiến hoàn thành năm 2021</t>
  </si>
  <si>
    <t>Kè bảo vệ bờ sông Kỳ Cùng (giai đoạn III)</t>
  </si>
  <si>
    <t>4km</t>
  </si>
  <si>
    <t>2012-2019</t>
  </si>
  <si>
    <t>660/QĐ-UBND, 10/5/2010; 812/QĐ-UBND, 25/5/2011;
2433/QĐ-UBND, 29/11/2018
2789/QĐ-UBND, 28/12/2018</t>
  </si>
  <si>
    <t>Sở Nông nghiệp và Phát triển nông thôn</t>
  </si>
  <si>
    <t>Khu công nghiệp và khu kinh tế</t>
  </si>
  <si>
    <t>Đường phục vụ XNK, đấu nối từ cửa khẩu Tân Thanh (VN) với khu kiểm soát Khả Phong (Trung Quốc)</t>
  </si>
  <si>
    <t>5km</t>
  </si>
  <si>
    <t>Ban Quản lý khu kinh tế cửa khẩu Đồng Đăng - Lạng Sơn</t>
  </si>
  <si>
    <t>Đường giao thông Khu phi thuế quan, giai đoạn 1</t>
  </si>
  <si>
    <t>1,6 km đường đô thị</t>
  </si>
  <si>
    <t>2014-2019</t>
  </si>
  <si>
    <t>Ban Quản lý dự án đầu tư xây dựng tỉnh</t>
  </si>
  <si>
    <t>3</t>
  </si>
  <si>
    <t>Đường Hữu Nghị - Bảo Lâm</t>
  </si>
  <si>
    <t>Cao Lộc</t>
  </si>
  <si>
    <t>9,4km</t>
  </si>
  <si>
    <t>Đường giao thông Khu công nghiệp Đồng Bành (giai đoạn 2)</t>
  </si>
  <si>
    <t>Chi Lăng</t>
  </si>
  <si>
    <t>1,7km</t>
  </si>
  <si>
    <t>1233/QĐ-UBND ngày 27/7/2016; 308a ngày 25/2/2017; 937/QĐ-UBND ngày 19/5/2020</t>
  </si>
  <si>
    <t>Ban Quản lý dự án đầu tư xây dựng huyện Chi Lăng</t>
  </si>
  <si>
    <t>Giao thông</t>
  </si>
  <si>
    <t>Cầu thị trấn Lộc Bình</t>
  </si>
  <si>
    <t>Lộc Bình</t>
  </si>
  <si>
    <t>114m</t>
  </si>
  <si>
    <t>1681 ngày 25/10/2014; 314/QĐ-UBND, 27/2/2017; 2090a/QĐ-UBND ngày 09/11/2017</t>
  </si>
  <si>
    <t>Đường Bản Ngõa - Xả Thướn - Bản Lầy - Pắc Lệ</t>
  </si>
  <si>
    <t>11 km</t>
  </si>
  <si>
    <t>2015-2019</t>
  </si>
  <si>
    <t>Đường Bản Nằm - Bình Độ - Đào Viên</t>
  </si>
  <si>
    <t>Tràng Định</t>
  </si>
  <si>
    <t>30,1 km</t>
  </si>
  <si>
    <t>1690/QĐ-UBND ngày 24/10/2010; 1378/QĐ-UBND ngày 9/8/2016; 2089a/QĐ-UBND ngày 9/11/2017; 810/QĐ-UBND ngày 08/5/2020</t>
  </si>
  <si>
    <t>4</t>
  </si>
  <si>
    <t>Đường Na Sầm- Na Hình</t>
  </si>
  <si>
    <t>14,7 km</t>
  </si>
  <si>
    <t>2012-2018</t>
  </si>
  <si>
    <t>5</t>
  </si>
  <si>
    <t>Đường đến trung tâm các xã Xuân Dương, Ái Quốc, huyện Lộc Bình và xã Thái Bình, huyện Đình Lập, tỉnh Lạng Sơn</t>
  </si>
  <si>
    <t>Lộc Bình, Đình Lập</t>
  </si>
  <si>
    <t>56,9km, đường cấp V, VI MN</t>
  </si>
  <si>
    <t>2017-2020</t>
  </si>
  <si>
    <t>556 /QĐ-UBND ngày 29/3/2017</t>
  </si>
  <si>
    <t>Đường tránh ngập vào trung tâm các xã Cường Lợi, Đồng Thắng, Lâm Ca</t>
  </si>
  <si>
    <t>Đình Lập</t>
  </si>
  <si>
    <t>39,73 km cấp V miền núi</t>
  </si>
  <si>
    <t>2015-2025</t>
  </si>
  <si>
    <t>Đường vào trung tâm xã Xuân Long, xã Tràng Các</t>
  </si>
  <si>
    <t>Văn Quan</t>
  </si>
  <si>
    <t>20,1 km</t>
  </si>
  <si>
    <t>Cải tạo nâng cấp QL4B (đoạn Km3+700 đến Km18)</t>
  </si>
  <si>
    <t>các huyện Cao Lộc, Lộc Bình</t>
  </si>
  <si>
    <t>13,465 Km đường cấp III miền núi</t>
  </si>
  <si>
    <t>2020-2024</t>
  </si>
  <si>
    <t>Du lịch</t>
  </si>
  <si>
    <t>Cải tạo, nâng cấp đường lên khu du lịch Mẫu Sơn, giai đoạn 2 (đoạn Km6-Km12)</t>
  </si>
  <si>
    <t>H</t>
  </si>
  <si>
    <t>Xã hội</t>
  </si>
  <si>
    <t>I</t>
  </si>
  <si>
    <t>Cải tạo mở rộng Trung tâm Bảo trợ xã hội tỉnh Lạng Sơn</t>
  </si>
  <si>
    <t>Xây mới 2.665 m2; CT, MR 3.562 m2</t>
  </si>
  <si>
    <t>2016-2018</t>
  </si>
  <si>
    <t>1979/QĐ-UBND ngày 30/10/2015;;
310a/QĐ-UBND, 27/02/2017</t>
  </si>
  <si>
    <t>II</t>
  </si>
  <si>
    <t>Các dự án khởi công mới năm 2021</t>
  </si>
  <si>
    <t>26,62 km cấp VI miền núi</t>
  </si>
  <si>
    <t>Đối ứng ODA</t>
  </si>
  <si>
    <t>BOT</t>
  </si>
  <si>
    <t>PHỤ LỤC II</t>
  </si>
  <si>
    <t>DANH MỤC DỰ ÁN BỐ TRÍ KẾ HOẠCH VỐN ĐẦU TƯ TRUNG HẠN NGUỒN NGÂN SÁCH TRUNG ƯƠNG (VỐN TRONG NƯỚC)</t>
  </si>
  <si>
    <t>-</t>
  </si>
  <si>
    <t>b</t>
  </si>
  <si>
    <t>Dự án chuyển tiếp từ giai đoạn 2016-2020 sang giai đoạn 2021-2025</t>
  </si>
  <si>
    <t>Dự án hoàn thành, bàn giao, đưa vào sử dụng đến ngày 31/12/2020</t>
  </si>
  <si>
    <t>Dự ánchuyển tiếp sang giai đoạn 2021 - 2025</t>
  </si>
  <si>
    <t>III</t>
  </si>
  <si>
    <t>IV</t>
  </si>
  <si>
    <t>1985/QĐ-UBND, 30/10/2015; 307a/QĐ-UBND ngày 25/2/2017; 1384/QĐ-UBND ngày 29/7/2017; 881/QĐ-UBND ngày 14/5/2018; 945/QĐ-UBND ngày 19/5/2020; 2257/QĐ-UBND ngày 02/11/2020</t>
  </si>
  <si>
    <t>1169/QĐ-UBND ngày 10/7/2015;
1608/QĐ-UBND ngày 25/10/2013; 2603/QĐ-UBND ngày 28/12/2016;
150/QĐ-UBND ngày 19/01/2018;
2323/QĐ-UBND ngày 13/11/2018;  16/NQ-HĐND ngày 13/7/2020
2788/QĐ-UBND ngày 28/12/2018; 2258/QĐ-UBND ngày 02/11/2020</t>
  </si>
  <si>
    <t>1575/QĐ-UBND ngày 22/10/2013;
2539/QĐ-UBND ngày 31/12/2015;
1594/QĐ-UBND ngày 30/8/2017;
2174/QĐ-UBND ngày 17/11/2017; 2263b/QĐ-UBND ngày 02/11/2020</t>
  </si>
  <si>
    <t>V</t>
  </si>
  <si>
    <t>2484/QĐ-UBND, 31/12/2014;
288/QĐ-UBND, 24/02/2016;
302a/QĐ-UBND, 25/02/2017; 2259/QĐ-UBND ngày 02/11/2020</t>
  </si>
  <si>
    <t xml:space="preserve">1691/QĐ-UBND; 24/10/2010;
2787/QĐ-UBND, 28/12/2018; 2260/QĐ-UBND ngày 02/11/2020
</t>
  </si>
  <si>
    <t>300a, 25/02/2017; 2210a ngày 22/11/2017; 2262/QĐ-UBND ngày 02/11/2020</t>
  </si>
  <si>
    <t>6</t>
  </si>
  <si>
    <t>08/NQ-HĐND ngày 12/6/2020; 784/QĐ-UBND ngày 12/4/2021</t>
  </si>
  <si>
    <t>Dự án hoàn thành và bàn giao đưa vào sử dụng giai đoạn 2021-2025</t>
  </si>
  <si>
    <t>7</t>
  </si>
  <si>
    <t>15/NQ-HĐND ngày 15/7/2020; 789/QĐ-UBND ngày 13/4/2021</t>
  </si>
  <si>
    <t>Dự án khởi công mới trong giai đoạn 2021 - 2025</t>
  </si>
  <si>
    <t>c</t>
  </si>
  <si>
    <t>1730 ngày 30/10/2014; 2263/QĐ-UBND ngày 02/11/2020</t>
  </si>
  <si>
    <t>VI</t>
  </si>
  <si>
    <t>1974/QĐ-UBND ngày 30/10/2015;
1983/QĐ-UBND ngày 30/10/2015;
314a/QĐ-UBND, 27/02/2017;
1579/QĐ-UBND, 29/8/2017;
2256/QĐ-UBND ngày 02/11/2020</t>
  </si>
  <si>
    <t>Địa điểm xây dựng</t>
  </si>
  <si>
    <t>Thời gian khởi công và hoàn thành</t>
  </si>
  <si>
    <t>Mã dự án</t>
  </si>
  <si>
    <t>Nhà tài trợ</t>
  </si>
  <si>
    <t>Ngày ký kết hiệp định</t>
  </si>
  <si>
    <t>Ngày kết thúc Hiệp định</t>
  </si>
  <si>
    <t>Đã bố trí vốn đến hết năm 2020</t>
  </si>
  <si>
    <t>Trong đó: Đã phân bổ  KH năm 2021</t>
  </si>
  <si>
    <t xml:space="preserve">Số quyết định </t>
  </si>
  <si>
    <t xml:space="preserve">Trong đó: </t>
  </si>
  <si>
    <t>Vốn đối ứng</t>
  </si>
  <si>
    <t>Vốn nước ngoài (theo Hiệp định)</t>
  </si>
  <si>
    <t xml:space="preserve">Vốn nước ngoài (vốn NSTW) </t>
  </si>
  <si>
    <t>Vốn nước ngoài (vay lại)</t>
  </si>
  <si>
    <t xml:space="preserve">Vốn đối ứng </t>
  </si>
  <si>
    <t xml:space="preserve">Vốn nước ngoài </t>
  </si>
  <si>
    <t>NST</t>
  </si>
  <si>
    <t xml:space="preserve">Trong đó: NSTW </t>
  </si>
  <si>
    <t>Trong đó</t>
  </si>
  <si>
    <t>Trong đó: vốn NSTW</t>
  </si>
  <si>
    <t>Tính bằng nguyên tệ</t>
  </si>
  <si>
    <t>Quy đổi ra tiền Việt</t>
  </si>
  <si>
    <t xml:space="preserve">Đưa vào cân đối NSTW </t>
  </si>
  <si>
    <t>Vay lại</t>
  </si>
  <si>
    <t>Đưa vào cân đối NSTW</t>
  </si>
  <si>
    <t>11</t>
  </si>
  <si>
    <t>37</t>
  </si>
  <si>
    <t>2016-2021</t>
  </si>
  <si>
    <t xml:space="preserve"> ADB</t>
  </si>
  <si>
    <t>Dự án Tăng cường quản lý đất đai và cơ sở dữ liệu đất đai Thành phồ Lạng Sơn và 4 huyện Cao Lộc, Tràng Định, Bình Gia, Lộc Bình</t>
  </si>
  <si>
    <t xml:space="preserve"> WB</t>
  </si>
  <si>
    <t>1585/QĐ-UBND ngày 9/9/2016</t>
  </si>
  <si>
    <t>Sở TNMT</t>
  </si>
  <si>
    <t>NÔNG NGHIỆP, LÂM NGHIỆP, DIÊM NGHIỆP, THỦY LỢI VÀ THỦY SẢN</t>
  </si>
  <si>
    <t>Sữa chữa và nâng cao an toàn đập (WB8)</t>
  </si>
  <si>
    <t>2016-2022</t>
  </si>
  <si>
    <t>04/07/2016</t>
  </si>
  <si>
    <t>4638/QĐ-BNN-HTQT ngày 9/11/2015</t>
  </si>
  <si>
    <t>Sở NN&amp;PTNT</t>
  </si>
  <si>
    <t>GIAO THÔNG</t>
  </si>
  <si>
    <t>Dự án LRAMP - Hợp phần 1: Khôi phục, cải tạo đường địa phương</t>
  </si>
  <si>
    <t>2529/QĐ-TTg ngày 21/12/2015</t>
  </si>
  <si>
    <t>Sở Giao thông vận tải</t>
  </si>
  <si>
    <t>CẤP NƯỚC, THOÁT NƯỚC</t>
  </si>
  <si>
    <t>Hệ thống thoát nước và xử lý nước thải thành phố Lạng Sơn</t>
  </si>
  <si>
    <t xml:space="preserve"> KFW</t>
  </si>
  <si>
    <t>03/09/2012</t>
  </si>
  <si>
    <t>389/QĐ-UBND 09/3/2009; 771/QĐ-UBND ngày 15/5/2015</t>
  </si>
  <si>
    <t>Công ty CP Cấp thoát nước Lạng Sơn</t>
  </si>
  <si>
    <t>Chương trình mở rộng quy mô vệ sinh và nước sạch nông thôn dựa trên kết quả đầu ra</t>
  </si>
  <si>
    <t>2017-2023</t>
  </si>
  <si>
    <t>03/10/2016</t>
  </si>
  <si>
    <t>3606/QĐ-BNN-HTQT ngày 21/7/016; 116/QĐ-TTG ngày 03/02/2021</t>
  </si>
  <si>
    <t>Trung tâm Nước sạch và Vệ sinh môi trường nông thôn; Trung tâm Kiểm soát bệnh tật tỉnh Lạng Sơn; Sở Giáo dục và đào tạo</t>
  </si>
  <si>
    <t>XÃ HỘI</t>
  </si>
  <si>
    <t>Dự án Hạ tầng cơ bản cho phát triển toàn diện các tỉnh vùng Đông Bắc: Hà Giang, Cao Bằng, Bắc Kạn, Lạng Sơn- Tiểu dự án tỉnh Lạng Sơn</t>
  </si>
  <si>
    <t>2018-2023</t>
  </si>
  <si>
    <t>12/04/2018</t>
  </si>
  <si>
    <t>1205/QĐ-TTg 17/8/2017; 1553/ QĐ-UBND  24/8/2017, 446/QĐ-UBND 09/3/2018</t>
  </si>
  <si>
    <t>PHỤ LỤC III</t>
  </si>
  <si>
    <t>DANH MỤC DỰ ÁN BỐ TRÍ KẾ HOẠCH VỐN ĐẦU TƯ TRUNG HẠN NGUỒN NGÂN SÁCH TRUNG ƯƠNG (VỐN NƯỚC NGOÀI - VỐN ODA VÀ VỐN VAY ƯU ĐÃI CỦA CÁC NHÀ TÀI TRỢ NƯỚC NGOÀI)</t>
  </si>
  <si>
    <t>DỰ ÁN KHÔNG  GIẢI NGÂN THEO CƠ CHẾ TÀI CHÍNH TRONG NƯỚC</t>
  </si>
  <si>
    <t>TÀI NGUYÊN</t>
  </si>
  <si>
    <t>Dự án chuyển tiếp từ giaii đoạn 2016-2020 sang giai đoạn 2021-2025</t>
  </si>
  <si>
    <t>Dự án chuyển tiếp sang giai đoạn 2021-2025</t>
  </si>
  <si>
    <t xml:space="preserve">Kế hoạch đầu tư trung hạn vốn NSTW giai đoạn 2021-2025  </t>
  </si>
  <si>
    <t>d</t>
  </si>
  <si>
    <t>e</t>
  </si>
  <si>
    <t>Trong đó: Thu hồi các khoản vốn ứng trước NSTW</t>
  </si>
  <si>
    <t>23/12/2016</t>
  </si>
  <si>
    <t>31/12/2021</t>
  </si>
  <si>
    <t>07/4/2016</t>
  </si>
  <si>
    <t xml:space="preserve">Tổng số </t>
  </si>
  <si>
    <t>Vốn trong nước</t>
  </si>
  <si>
    <t>PHỤ LỤC I</t>
  </si>
  <si>
    <t>KẾ HOẠCH VỐN ĐẦU TƯ TRUNG HẠN NGUỒN NGÂN SÁCH TRUNG ƯƠNG GIAI ĐOẠN 2021-2025 PHÂN THEO NGÀNH, LĨNH VỰC</t>
  </si>
  <si>
    <t>Kế hoạch đầu tư trung hạn vốn ngân sách trung ương giai đoạn 2021-2025</t>
  </si>
  <si>
    <t>Vốn nước ngoài</t>
  </si>
  <si>
    <t>Giáo dục, đào tạo và giáo dục nghề nghiệp</t>
  </si>
  <si>
    <t>Khoa học, công nghệ</t>
  </si>
  <si>
    <t>Văn hóa, thông tin</t>
  </si>
  <si>
    <t>Thể dục, thể thao</t>
  </si>
  <si>
    <t>Bảo vệ môi trường</t>
  </si>
  <si>
    <t>Các hoạt động kinh tế</t>
  </si>
  <si>
    <t>Cấp nước, thoát nước</t>
  </si>
  <si>
    <t>Công nghệ thông tin</t>
  </si>
  <si>
    <t>Quy hoạch</t>
  </si>
  <si>
    <t>Các nhiệm vụ, chương trình, dự án khác theo quy định của pháp luật</t>
  </si>
  <si>
    <t>KH đầu tư trung hạn vốn NSTW giai đoạn 2021 - 2025</t>
  </si>
  <si>
    <t>(Kèm theo Quyết định số: 1939/QĐ-UBND ngày  29 tháng 9 năm 2021 của UBND tỉnh Lạng Sơn)</t>
  </si>
  <si>
    <t>(Kèm theo Quyết định số: 1939/QĐ-UBND ngày 29 tháng  9  năm 2021 của UBND tỉnh Lạng Sơn)</t>
  </si>
  <si>
    <t>Dự án Cải tạo, nâng cấp tuyến đường ĐH.28 (Cao Lộc-Ba Sơn), huyện Cao Lộc</t>
  </si>
  <si>
    <t>Dự án đã được bố trí  vốn trong kế hoạch đầu tư được cấp có thẩm quyền quyết định đầu tư trước ngày 01/01/2015 mà không được bố trí vốn trong kế hoạch đầu tư công trung hạn giai đoạn 2016-2020</t>
  </si>
  <si>
    <t>Ban Quản lý xây dựng và bảo trì hạ tầng giao thông</t>
  </si>
</sst>
</file>

<file path=xl/styles.xml><?xml version="1.0" encoding="utf-8"?>
<styleSheet xmlns="http://schemas.openxmlformats.org/spreadsheetml/2006/main">
  <numFmts count="12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_-* #,##0\ _₫_-;\-* #,##0\ _₫_-;_-* &quot;-&quot;\ _₫_-;_-@_-"/>
    <numFmt numFmtId="166" formatCode="_-* #,##0.00\ _₫_-;\-* #,##0.00\ _₫_-;_-* &quot;-&quot;??\ _₫_-;_-@_-"/>
    <numFmt numFmtId="167" formatCode="_-* #,##0\ _₫_-;\-* #,##0\ _₫_-;_-* &quot;-&quot;??\ _₫_-;_-@_-"/>
    <numFmt numFmtId="168" formatCode="_(* #,##0_);_(* \(#,##0\);_(* &quot;-&quot;??_);_(@_)"/>
    <numFmt numFmtId="169" formatCode="_-\$* #,##0_-;&quot;-$&quot;* #,##0_-;_-\$* \-_-;_-@_-"/>
    <numFmt numFmtId="170" formatCode="_(* #,##0_);_(* \(#,##0\);_(* \-??_);_(@_)"/>
    <numFmt numFmtId="171" formatCode="0.000000"/>
    <numFmt numFmtId="172" formatCode="_-* ###&quot;,&quot;0&quot;.&quot;00\ _$_-;\-* ###&quot;,&quot;0&quot;.&quot;00\ _$_-;_-* &quot;-&quot;??\ _$_-;_-@_-"/>
    <numFmt numFmtId="173" formatCode="\\#,##0;[Red]&quot;\\-&quot;#,##0"/>
    <numFmt numFmtId="174" formatCode="&quot;.&quot;###&quot;,&quot;0&quot;.&quot;00_);\(&quot;.&quot;###&quot;,&quot;0&quot;.&quot;00\)"/>
    <numFmt numFmtId="175" formatCode="\\#,##0.00;[Red]&quot;\\\\\\-&quot;#,##0.00"/>
    <numFmt numFmtId="176" formatCode=".\ ###\ ;############################################################################################"/>
    <numFmt numFmtId="177" formatCode="_-* #,##0_-;\-* #,##0_-;_-* \-_-;_-@_-"/>
    <numFmt numFmtId="178" formatCode="_-* #,##0.00_-;\-* #,##0.00_-;_-* \-??_-;_-@_-"/>
    <numFmt numFmtId="179" formatCode="\$#,##0_);[Red]&quot;($&quot;#,##0\)"/>
    <numFmt numFmtId="180" formatCode="\$#,##0\ ;&quot;($&quot;#,##0\)"/>
    <numFmt numFmtId="181" formatCode="\\#,##0.00;[Red]&quot;\-&quot;#,##0.00"/>
    <numFmt numFmtId="182" formatCode="\\#,##0;[Red]&quot;\-&quot;#,##0"/>
    <numFmt numFmtId="183" formatCode="_-\$* #,##0.00_-;&quot;-$&quot;* #,##0.00_-;_-\$* \-??_-;_-@_-"/>
    <numFmt numFmtId="184" formatCode="_-* #,##0\ _F_-;\-* #,##0\ _F_-;_-* &quot;- &quot;_F_-;_-@_-"/>
    <numFmt numFmtId="185" formatCode="_-* #,##0&quot; $&quot;_-;\-* #,##0&quot; $&quot;_-;_-* &quot;- $&quot;_-;_-@_-"/>
    <numFmt numFmtId="186" formatCode="_(\$* #,##0_);_(\$* \(#,##0\);_(\$* \-_);_(@_)"/>
    <numFmt numFmtId="187" formatCode="#,##0&quot; FB&quot;;\-#,##0&quot; FB&quot;"/>
    <numFmt numFmtId="188" formatCode="_-* #,##0.00\ _$_-;\-* #,##0.00\ _$_-;_-* \-??\ _$_-;_-@_-"/>
    <numFmt numFmtId="189" formatCode="_-* #,##0.00\ _V_N_D_-;\-* #,##0.00\ _V_N_D_-;_-* \-??\ _V_N_D_-;_-@_-"/>
    <numFmt numFmtId="190" formatCode="#,##0.00&quot; FB&quot;;\-#,##0.00&quot; FB&quot;"/>
    <numFmt numFmtId="191" formatCode="_-* #,##0.00_ñ_-;\-* #,##0.00_ñ_-;_-* \-??_ñ_-;_-@_-"/>
    <numFmt numFmtId="192" formatCode="_(* #,##0.00_);_(* \(#,##0.00\);_(* \-??_);_(@_)"/>
    <numFmt numFmtId="193" formatCode="_-* #,##0&quot; F&quot;_-;\-* #,##0&quot; F&quot;_-;_-* &quot;- F&quot;_-;_-@_-"/>
    <numFmt numFmtId="194" formatCode="_-* #,##0\ _$_-;\-* #,##0\ _$_-;_-* &quot;- &quot;_$_-;_-@_-"/>
    <numFmt numFmtId="195" formatCode="_-* #,##0\ _V_N_D_-;\-* #,##0\ _V_N_D_-;_-* &quot;- &quot;_V_N_D_-;_-@_-"/>
    <numFmt numFmtId="196" formatCode="#,##0&quot; FB&quot;;[Red]\-#,##0&quot; FB&quot;"/>
    <numFmt numFmtId="197" formatCode="_-* #,##0_ñ_-;\-* #,##0_ñ_-;_-* \-_ñ_-;_-@_-"/>
    <numFmt numFmtId="198" formatCode="_(* #,##0_);_(* \(#,##0\);_(* \-_);_(@_)"/>
    <numFmt numFmtId="199" formatCode="_ \\* #,##0_ ;_ \\* \-#,##0_ ;_ \\* \-_ ;_ @_ "/>
    <numFmt numFmtId="200" formatCode="_-\$* ###\$0\.00_-;&quot;-$&quot;* ###\$0\.00_-;_-\$* \-??_-;_-@_-"/>
    <numFmt numFmtId="201" formatCode="\$#\$##0_);&quot;($&quot;#\$##0\)"/>
    <numFmt numFmtId="202" formatCode="\£###,0\.00;[Red]&quot;-£&quot;###,0\.00"/>
    <numFmt numFmtId="203" formatCode="0%;\(0%\)"/>
    <numFmt numFmtId="204" formatCode="0.0%"/>
    <numFmt numFmtId="205" formatCode="_ &quot;\&quot;* #,##0_ ;_ &quot;\&quot;* \-#,##0_ ;_ &quot;\&quot;* &quot;-&quot;_ ;_ @_ "/>
    <numFmt numFmtId="206" formatCode="&quot;SFr. &quot;#,##0.00;[Red]&quot;SFr. -&quot;#,##0.00"/>
    <numFmt numFmtId="207" formatCode="_(* #,##0.0000000_);_(* \(#,##0.0000000\);_(* \-??_);_(@_)"/>
    <numFmt numFmtId="208" formatCode="_ &quot;SFr. &quot;* #,##0_ ;_ &quot;SFr. &quot;* \-#,##0_ ;_ &quot;SFr. &quot;* \-_ ;_ @_ "/>
    <numFmt numFmtId="209" formatCode="_ * #,##0_ ;_ * \-#,##0_ ;_ * \-_ ;_ @_ "/>
    <numFmt numFmtId="210" formatCode="#,##0\ ;&quot; -&quot;#,##0\ ;&quot; - &quot;;@\ "/>
    <numFmt numFmtId="211" formatCode="_ * #,##0.00_ ;_ * \-#,##0.00_ ;_ * \-??_ ;_ @_ "/>
    <numFmt numFmtId="212" formatCode="#,##0.00\ ;&quot; -&quot;#,##0.00\ ;&quot; -&quot;#\ ;@\ "/>
    <numFmt numFmtId="213" formatCode="mmm"/>
    <numFmt numFmtId="214" formatCode="_ * #,##0.00_)\$_ ;_ * \(#,##0.00&quot;)$&quot;_ ;_ * \-??_)\$_ ;_ @_ "/>
    <numFmt numFmtId="215" formatCode="#,##0.0_);\(#,##0.0\)"/>
    <numFmt numFmtId="216" formatCode="_(* #,##0.0000_);_(* \(#,##0.0000\);_(* \-??_);_(@_)"/>
    <numFmt numFmtId="217" formatCode="###\ ###\ ###\ ###\ .00"/>
    <numFmt numFmtId="218" formatCode="###\ ###\ ###.000"/>
    <numFmt numFmtId="219" formatCode="&quot;USD &quot;#,##0;[Red]&quot;-USD &quot;#,##0"/>
    <numFmt numFmtId="220" formatCode="dd\-mm\-yy"/>
    <numFmt numFmtId="221" formatCode="_-* #,##0.00&quot; F&quot;_-;\-* #,##0.00&quot; F&quot;_-;_-* \-??&quot; F&quot;_-;_-@_-"/>
    <numFmt numFmtId="222" formatCode="0.000_)"/>
    <numFmt numFmtId="223" formatCode="_-* #,##0_-;\-* #,##0_-;_-* &quot;-&quot;_-;_-@_-"/>
    <numFmt numFmtId="224" formatCode="_-* #,##0.00_-;\-* #,##0.00_-;_-* &quot;-&quot;??_-;_-@_-"/>
    <numFmt numFmtId="225" formatCode="0.0"/>
    <numFmt numFmtId="226" formatCode="_-* #,##0.00\ _V_N_D_-;\-* #,##0.00\ _V_N_D_-;_-* &quot;-&quot;??\ _V_N_D_-;_-@_-"/>
    <numFmt numFmtId="227" formatCode="_-* #,##0_-;\-* #,##0_-;_-* &quot;-&quot;??_-;_-@_-"/>
    <numFmt numFmtId="228" formatCode="#,##0;\(#,##0\)"/>
    <numFmt numFmtId="229" formatCode="_ &quot;R &quot;* #,##0_ ;_ &quot;R &quot;* \-#,##0_ ;_ &quot;R &quot;* \-_ ;_ @_ "/>
    <numFmt numFmtId="230" formatCode="_-* ###\$0\.00_-;\-* ###\$0\.00_-;_-* \-??_-;_-@_-"/>
    <numFmt numFmtId="231" formatCode="#,##0.00;[Red]#,##0.00"/>
    <numFmt numFmtId="232" formatCode="#,##0.000"/>
    <numFmt numFmtId="233" formatCode="_-* #,##0_-;\-* #,##0_-;_-* \-??_-;_-@_-"/>
    <numFmt numFmtId="234" formatCode="\$#,##0\ ;\(\$#,##0\)"/>
    <numFmt numFmtId="235" formatCode="\t0.00%"/>
    <numFmt numFmtId="236" formatCode="0.000"/>
    <numFmt numFmtId="237" formatCode="&quot;$    &quot;#,##0_);&quot;($   &quot;#,##0\)"/>
    <numFmt numFmtId="238" formatCode="_ * #,##0.00_ ;_ * \-#,##0.00_ ;_ * &quot;-&quot;??_ ;_ @_ "/>
    <numFmt numFmtId="239" formatCode="\$###\$0\.00_);&quot;($&quot;###\$0\.00\)"/>
    <numFmt numFmtId="240" formatCode="_-\£* #,##0_-;&quot;-£&quot;* #,##0_-;_-\£* \-_-;_-@_-"/>
    <numFmt numFmtId="241" formatCode="\t#\ ??/??"/>
    <numFmt numFmtId="242" formatCode="_-* #,##0\ _₫_-;\-* #,##0\ _₫_-;_-* &quot;- &quot;_₫_-;_-@_-"/>
    <numFmt numFmtId="243" formatCode="_-* #,##0.00\ _₫_-;\-* #,##0.00\ _₫_-;_-* \-??\ _₫_-;_-@_-"/>
    <numFmt numFmtId="244" formatCode="_-[$€-2]* #,##0.00_-;\-[$€-2]* #,##0.00_-;_-[$€-2]* \-??_-"/>
    <numFmt numFmtId="245" formatCode="_-[$€-2]* #,##0.00_-;\-[$€-2]* #,##0.00_-;_-[$€-2]* &quot;-&quot;??_-"/>
    <numFmt numFmtId="246" formatCode="_ * #,##0.00_)_d_ ;_ * \(#,##0.00\)_d_ ;_ * &quot;-&quot;??_)_d_ ;_ @_ "/>
    <numFmt numFmtId="247" formatCode="&quot;Dong&quot;#,##0.00\ ;[Red]&quot;(Dong&quot;#,##0.00\)"/>
    <numFmt numFmtId="248" formatCode="&quot;Dong&quot;#,##0.00_);[Red]\(&quot;Dong&quot;#,##0.00\)"/>
    <numFmt numFmtId="249" formatCode="0."/>
    <numFmt numFmtId="250" formatCode="#."/>
    <numFmt numFmtId="251" formatCode="#,###"/>
    <numFmt numFmtId="252" formatCode="0.0000"/>
    <numFmt numFmtId="253" formatCode="_-&quot;$&quot;* #,##0_-;\-&quot;$&quot;* #,##0_-;_-&quot;$&quot;* &quot;-&quot;_-;_-@_-"/>
    <numFmt numFmtId="254" formatCode="_-&quot;$&quot;* #,##0.00_-;\-&quot;$&quot;* #,##0.00_-;_-&quot;$&quot;* &quot;-&quot;??_-;_-@_-"/>
    <numFmt numFmtId="255" formatCode="&quot;\&quot;#,##0;[Red]\-&quot;\&quot;#,##0"/>
    <numFmt numFmtId="256" formatCode="&quot;\&quot;#,##0.00;\-&quot;\&quot;#,##0.00"/>
    <numFmt numFmtId="257" formatCode="_-* #,##0.00\ _ã_ð_í_._-;\-* #,##0.00\ _ã_ð_í_._-;_-* &quot;-&quot;??\ _ã_ð_í_._-;_-@_-"/>
    <numFmt numFmtId="258" formatCode="d"/>
    <numFmt numFmtId="259" formatCode="#,##0.00\ &quot;F&quot;;[Red]\-#,##0.00\ &quot;F&quot;"/>
    <numFmt numFmtId="260" formatCode="\£#,##0;[Red]&quot;-£&quot;#,##0"/>
    <numFmt numFmtId="261" formatCode="&quot;.&quot;#,##0.00_);[Red]\(&quot;.&quot;#,##0.00\)"/>
    <numFmt numFmtId="262" formatCode="&quot;£&quot;#,##0;[Red]\-&quot;£&quot;#,##0"/>
    <numFmt numFmtId="263" formatCode="_-&quot;$&quot;* #,##0.00_-;_-&quot;$&quot;* #,##0.00\-;_-&quot;$&quot;* &quot;-&quot;??_-;_-@_-"/>
    <numFmt numFmtId="264" formatCode="_-* ###,0&quot;.&quot;00\ _F_B_-;\-* ###,0&quot;.&quot;00\ _F_B_-;_-* &quot;-&quot;??\ _F_B_-;_-@_-"/>
    <numFmt numFmtId="265" formatCode="#,##0\ &quot;F&quot;;\-#,##0\ &quot;F&quot;"/>
    <numFmt numFmtId="266" formatCode="_-* #,##0\ &quot;F&quot;_-;\-* #,##0\ &quot;F&quot;_-;_-* &quot;-&quot;\ &quot;F&quot;_-;_-@_-"/>
    <numFmt numFmtId="267" formatCode="#,##0.00&quot;     &quot;;&quot; (&quot;#,##0.00&quot;)    &quot;;&quot; -&quot;#&quot;     &quot;;@\ "/>
    <numFmt numFmtId="268" formatCode="0000"/>
    <numFmt numFmtId="269" formatCode="00"/>
    <numFmt numFmtId="270" formatCode="000"/>
    <numFmt numFmtId="271" formatCode="#,##0\ &quot;F&quot;;[Red]\-#,##0\ &quot;F&quot;"/>
    <numFmt numFmtId="272" formatCode="#,##0.00&quot;    &quot;;\-#,##0.00&quot;    &quot;;&quot; -&quot;#&quot;    &quot;;@\ "/>
    <numFmt numFmtId="273" formatCode="#,##0.00\ &quot;F&quot;;\-#,##0.00\ &quot;F&quot;"/>
    <numFmt numFmtId="274" formatCode="\£#,##0;&quot;-£&quot;#,##0"/>
    <numFmt numFmtId="275" formatCode="&quot;.&quot;#,##0.00_);\(&quot;.&quot;#,##0.00\)"/>
    <numFmt numFmtId="276" formatCode="&quot;\&quot;#,##0;\-&quot;\&quot;#,##0"/>
    <numFmt numFmtId="277" formatCode="_-* #,##0\ &quot;DM&quot;_-;\-* #,##0\ &quot;DM&quot;_-;_-* &quot;-&quot;\ &quot;DM&quot;_-;_-@_-"/>
    <numFmt numFmtId="278" formatCode="_-* #,##0.00\ &quot;DM&quot;_-;\-* #,##0.00\ &quot;DM&quot;_-;_-* &quot;-&quot;??\ &quot;DM&quot;_-;_-@_-"/>
    <numFmt numFmtId="279" formatCode="_ &quot;\&quot;* #,##0_ ;_ &quot;\&quot;* &quot;\&quot;\!\-#,##0_ ;_ &quot;\&quot;* &quot;-&quot;_ ;_ @_ "/>
    <numFmt numFmtId="280" formatCode="_ &quot;\&quot;* #,##0.00_ ;_ &quot;\&quot;* &quot;\&quot;\!\-#,##0.00_ ;_ &quot;\&quot;* &quot;-&quot;??_ ;_ @_ "/>
    <numFmt numFmtId="281" formatCode="_ * #,##0_ ;_ * \-#,##0_ ;_ * &quot;-&quot;_ ;_ @_ "/>
    <numFmt numFmtId="282" formatCode="_-&quot;£&quot;* #,##0_-;\-&quot;£&quot;* #,##0_-;_-&quot;£&quot;* &quot;-&quot;_-;_-@_-"/>
    <numFmt numFmtId="283" formatCode="&quot;$&quot;#,##0;[Red]\-&quot;$&quot;#,##0"/>
    <numFmt numFmtId="284" formatCode="_-&quot;£&quot;* #,##0.00_-;\-&quot;£&quot;* #,##0.00_-;_-&quot;£&quot;* &quot;-&quot;??_-;_-@_-"/>
  </numFmts>
  <fonts count="153">
    <font>
      <sz val="11"/>
      <color theme="1"/>
      <name val="Calibri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rgb="FF7030A0"/>
      <name val="Times New Roman"/>
      <family val="1"/>
    </font>
    <font>
      <sz val="14"/>
      <color theme="7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0"/>
      <name val="Helv"/>
      <family val="2"/>
    </font>
    <font>
      <sz val="14"/>
      <name val="Terminal"/>
      <family val="3"/>
      <charset val="128"/>
    </font>
    <font>
      <sz val="14"/>
      <name val="VnTime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2"/>
      <name val="???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Times New Roman"/>
      <family val="1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imes New Roman"/>
      <family val="1"/>
    </font>
    <font>
      <sz val="13"/>
      <name val=".VnTime"/>
      <family val="2"/>
    </font>
    <font>
      <sz val="10"/>
      <name val="Times New Roman"/>
      <family val="1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1"/>
      <name val="돋움"/>
      <charset val="129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1"/>
      <name val="Times New Roman"/>
      <family val="1"/>
    </font>
    <font>
      <sz val="11"/>
      <color indexed="8"/>
      <name val="Calibri"/>
      <family val="2"/>
      <charset val="163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2"/>
      <charset val="163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63"/>
    </font>
    <font>
      <sz val="10"/>
      <name val="MS Serif"/>
      <family val="1"/>
    </font>
    <font>
      <sz val="10"/>
      <name val="Courier"/>
      <family val="3"/>
    </font>
    <font>
      <b/>
      <sz val="11"/>
      <color indexed="9"/>
      <name val="Calibri"/>
      <family val="2"/>
    </font>
    <font>
      <sz val="10"/>
      <name val="VNI-Aptima"/>
      <family val="2"/>
    </font>
    <font>
      <sz val="10"/>
      <color indexed="8"/>
      <name val="Arial"/>
      <family val="2"/>
    </font>
    <font>
      <b/>
      <sz val="11"/>
      <name val="VNTimeH"/>
      <family val="2"/>
    </font>
    <font>
      <sz val="14"/>
      <name val="Times New Roman"/>
      <family val="1"/>
      <charset val="163"/>
    </font>
    <font>
      <sz val="12"/>
      <name val="宋体"/>
      <charset val="134"/>
    </font>
    <font>
      <sz val="11"/>
      <name val="VNtimes new roman"/>
    </font>
    <font>
      <sz val="11"/>
      <name val="VNtimes new roman"/>
      <family val="2"/>
    </font>
    <font>
      <sz val="12"/>
      <name val="Tms Rmn"/>
      <family val="1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Tahoma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4"/>
      <name val=".VnTimeH"/>
      <family val="2"/>
    </font>
    <font>
      <u/>
      <sz val="12"/>
      <color indexed="12"/>
      <name val="Times New Roman"/>
      <family val="1"/>
    </font>
    <font>
      <sz val="10"/>
      <name val="Tahoma"/>
      <family val="2"/>
    </font>
    <font>
      <sz val="11"/>
      <color indexed="62"/>
      <name val="Calibri"/>
      <family val="2"/>
    </font>
    <font>
      <sz val="13"/>
      <name val="Times New Roman"/>
      <family val="1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1"/>
      <name val="Helv"/>
      <family val="2"/>
    </font>
    <font>
      <sz val="10"/>
      <name val=".VnAvant"/>
      <family val="2"/>
    </font>
    <font>
      <b/>
      <i/>
      <sz val="12"/>
      <name val=".VnAristot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sz val="11"/>
      <color indexed="8"/>
      <name val="Helvetica Neue"/>
    </font>
    <font>
      <sz val="11"/>
      <color theme="1"/>
      <name val="Arial"/>
      <family val="2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0"/>
      <name val="Tms Rmn"/>
      <family val="1"/>
    </font>
    <font>
      <u/>
      <sz val="10"/>
      <color indexed="12"/>
      <name val="Arial"/>
      <family val="2"/>
    </font>
    <font>
      <b/>
      <sz val="12"/>
      <name val="宋体"/>
      <charset val="134"/>
    </font>
    <font>
      <sz val="11"/>
      <color indexed="18"/>
      <name val="VNI-Times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12"/>
      <name val=".VnTime"/>
      <family val="2"/>
    </font>
    <font>
      <b/>
      <i/>
      <u/>
      <sz val="12"/>
      <name val=".VnTimeH"/>
      <family val="2"/>
    </font>
    <font>
      <sz val="10"/>
      <name val=".VnArial Narrow"/>
      <family val="2"/>
    </font>
    <font>
      <b/>
      <sz val="18"/>
      <color indexed="56"/>
      <name val="Cambria"/>
      <family val="2"/>
    </font>
    <font>
      <sz val="12"/>
      <name val=".VnArial"/>
      <family val="2"/>
    </font>
    <font>
      <sz val="8"/>
      <name val=".VnTime"/>
      <family val="2"/>
    </font>
    <font>
      <sz val="8"/>
      <name val="VN Helvetica"/>
    </font>
    <font>
      <b/>
      <sz val="10"/>
      <name val="VN Helvetica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3"/>
      <charset val="129"/>
    </font>
    <font>
      <sz val="12"/>
      <name val="宋体"/>
      <family val="1"/>
      <charset val="136"/>
    </font>
    <font>
      <u/>
      <sz val="10"/>
      <color indexed="14"/>
      <name val="MS Sans Serif"/>
      <family val="2"/>
    </font>
    <font>
      <u/>
      <sz val="9"/>
      <color indexed="36"/>
      <name val="新細明體"/>
      <family val="1"/>
      <charset val="136"/>
    </font>
    <font>
      <sz val="12"/>
      <name val="新細明體"/>
      <family val="1"/>
      <charset val="136"/>
    </font>
    <font>
      <sz val="12"/>
      <name val="Courier"/>
      <family val="3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color indexed="36"/>
      <name val="新細明體"/>
      <family val="1"/>
      <charset val="136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1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8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5822">
    <xf numFmtId="0" fontId="0" fillId="0" borderId="0"/>
    <xf numFmtId="166" fontId="6" fillId="0" borderId="0" applyFont="0" applyFill="0" applyBorder="0" applyAlignment="0" applyProtection="0"/>
    <xf numFmtId="0" fontId="2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Protection="0"/>
    <xf numFmtId="0" fontId="15" fillId="0" borderId="0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15"/>
    <xf numFmtId="170" fontId="2" fillId="0" borderId="0" applyBorder="0"/>
    <xf numFmtId="0" fontId="17" fillId="0" borderId="0"/>
    <xf numFmtId="0" fontId="17" fillId="0" borderId="0"/>
    <xf numFmtId="0" fontId="18" fillId="0" borderId="0" applyNumberFormat="0" applyFill="0" applyAlignment="0"/>
    <xf numFmtId="168" fontId="14" fillId="0" borderId="0" applyFont="0" applyFill="0" applyBorder="0" applyAlignment="0" applyProtection="0"/>
    <xf numFmtId="0" fontId="2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ill="0" applyBorder="0" applyAlignment="0" applyProtection="0"/>
    <xf numFmtId="176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9" fillId="0" borderId="0"/>
    <xf numFmtId="40" fontId="2" fillId="0" borderId="0" applyFill="0" applyBorder="0" applyAlignment="0" applyProtection="0"/>
    <xf numFmtId="40" fontId="18" fillId="0" borderId="0" applyFill="0" applyBorder="0" applyAlignment="0" applyProtection="0"/>
    <xf numFmtId="38" fontId="2" fillId="0" borderId="0" applyFill="0" applyBorder="0" applyAlignment="0" applyProtection="0"/>
    <xf numFmtId="3" fontId="18" fillId="0" borderId="0" applyFill="0" applyBorder="0" applyAlignment="0" applyProtection="0"/>
    <xf numFmtId="180" fontId="18" fillId="0" borderId="0" applyFill="0" applyBorder="0" applyAlignment="0" applyProtection="0"/>
    <xf numFmtId="0" fontId="18" fillId="0" borderId="0" applyFill="0" applyBorder="0" applyAlignment="0" applyProtection="0"/>
    <xf numFmtId="0" fontId="2" fillId="0" borderId="0" applyNumberFormat="0" applyFill="0" applyBorder="0" applyAlignment="0" applyProtection="0"/>
    <xf numFmtId="2" fontId="18" fillId="0" borderId="0" applyFill="0" applyBorder="0" applyAlignment="0" applyProtection="0"/>
    <xf numFmtId="0" fontId="20" fillId="0" borderId="16">
      <alignment horizontal="left" vertical="center"/>
    </xf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18" fillId="0" borderId="17" applyNumberFormat="0" applyFill="0" applyAlignment="0" applyProtection="0"/>
    <xf numFmtId="0" fontId="17" fillId="0" borderId="0"/>
    <xf numFmtId="0" fontId="2" fillId="0" borderId="0"/>
    <xf numFmtId="0" fontId="23" fillId="0" borderId="0"/>
    <xf numFmtId="0" fontId="24" fillId="0" borderId="0"/>
    <xf numFmtId="0" fontId="2" fillId="0" borderId="0" applyFill="0" applyBorder="0" applyAlignment="0" applyProtection="0"/>
    <xf numFmtId="173" fontId="2" fillId="0" borderId="0" applyFill="0" applyBorder="0" applyAlignment="0" applyProtection="0"/>
    <xf numFmtId="181" fontId="2" fillId="0" borderId="0" applyFill="0" applyBorder="0" applyAlignment="0" applyProtection="0"/>
    <xf numFmtId="169" fontId="2" fillId="0" borderId="0" applyFill="0" applyBorder="0" applyAlignment="0" applyProtection="0"/>
    <xf numFmtId="0" fontId="25" fillId="0" borderId="0"/>
    <xf numFmtId="177" fontId="2" fillId="0" borderId="0" applyFill="0" applyBorder="0" applyAlignment="0" applyProtection="0"/>
    <xf numFmtId="40" fontId="2" fillId="0" borderId="0" applyFill="0" applyBorder="0" applyAlignment="0" applyProtection="0"/>
    <xf numFmtId="38" fontId="2" fillId="0" borderId="0" applyFill="0" applyBorder="0" applyAlignment="0" applyProtection="0"/>
    <xf numFmtId="9" fontId="2" fillId="0" borderId="0" applyFill="0" applyBorder="0" applyAlignment="0" applyProtection="0"/>
    <xf numFmtId="178" fontId="2" fillId="0" borderId="0" applyFill="0" applyBorder="0" applyAlignment="0" applyProtection="0"/>
    <xf numFmtId="175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0" fontId="26" fillId="0" borderId="0"/>
    <xf numFmtId="183" fontId="2" fillId="0" borderId="0" applyFill="0" applyBorder="0" applyAlignment="0" applyProtection="0"/>
    <xf numFmtId="0" fontId="2" fillId="0" borderId="0"/>
    <xf numFmtId="0" fontId="2" fillId="0" borderId="0" applyFill="0" applyBorder="0" applyAlignment="0" applyProtection="0"/>
    <xf numFmtId="184" fontId="2" fillId="0" borderId="0" applyFill="0" applyBorder="0" applyAlignment="0" applyProtection="0"/>
    <xf numFmtId="0" fontId="18" fillId="0" borderId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0" fontId="2" fillId="0" borderId="0" applyFill="0" applyBorder="0" applyAlignment="0" applyProtection="0"/>
    <xf numFmtId="186" fontId="2" fillId="0" borderId="0" applyFill="0" applyBorder="0" applyAlignment="0" applyProtection="0"/>
    <xf numFmtId="0" fontId="2" fillId="0" borderId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187" fontId="2" fillId="0" borderId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85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86" fontId="2" fillId="0" borderId="0" applyFill="0" applyBorder="0" applyAlignment="0" applyProtection="0"/>
    <xf numFmtId="0" fontId="27" fillId="0" borderId="0"/>
    <xf numFmtId="185" fontId="2" fillId="0" borderId="0" applyFill="0" applyBorder="0" applyAlignment="0" applyProtection="0"/>
    <xf numFmtId="169" fontId="2" fillId="0" borderId="0" applyFill="0" applyBorder="0" applyAlignment="0" applyProtection="0"/>
    <xf numFmtId="178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189" fontId="2" fillId="0" borderId="0" applyFill="0" applyBorder="0" applyAlignment="0" applyProtection="0"/>
    <xf numFmtId="191" fontId="2" fillId="0" borderId="0" applyFill="0" applyBorder="0" applyAlignment="0" applyProtection="0"/>
    <xf numFmtId="178" fontId="2" fillId="0" borderId="0" applyFill="0" applyBorder="0" applyAlignment="0" applyProtection="0"/>
    <xf numFmtId="189" fontId="2" fillId="0" borderId="0" applyFill="0" applyBorder="0" applyAlignment="0" applyProtection="0"/>
    <xf numFmtId="192" fontId="2" fillId="0" borderId="0" applyFill="0" applyBorder="0" applyAlignment="0" applyProtection="0"/>
    <xf numFmtId="177" fontId="2" fillId="0" borderId="0" applyFill="0" applyBorder="0" applyAlignment="0" applyProtection="0"/>
    <xf numFmtId="185" fontId="2" fillId="0" borderId="0" applyFill="0" applyBorder="0" applyAlignment="0" applyProtection="0"/>
    <xf numFmtId="187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69" fontId="2" fillId="0" borderId="0" applyFill="0" applyBorder="0" applyAlignment="0" applyProtection="0"/>
    <xf numFmtId="193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189" fontId="2" fillId="0" borderId="0" applyFill="0" applyBorder="0" applyAlignment="0" applyProtection="0"/>
    <xf numFmtId="191" fontId="2" fillId="0" borderId="0" applyFill="0" applyBorder="0" applyAlignment="0" applyProtection="0"/>
    <xf numFmtId="178" fontId="2" fillId="0" borderId="0" applyFill="0" applyBorder="0" applyAlignment="0" applyProtection="0"/>
    <xf numFmtId="189" fontId="2" fillId="0" borderId="0" applyFill="0" applyBorder="0" applyAlignment="0" applyProtection="0"/>
    <xf numFmtId="178" fontId="2" fillId="0" borderId="0" applyFill="0" applyBorder="0" applyAlignment="0" applyProtection="0"/>
    <xf numFmtId="192" fontId="2" fillId="0" borderId="0" applyFill="0" applyBorder="0" applyAlignment="0" applyProtection="0"/>
    <xf numFmtId="194" fontId="2" fillId="0" borderId="0" applyFill="0" applyBorder="0" applyAlignment="0" applyProtection="0"/>
    <xf numFmtId="195" fontId="2" fillId="0" borderId="0" applyFill="0" applyBorder="0" applyAlignment="0" applyProtection="0"/>
    <xf numFmtId="196" fontId="2" fillId="0" borderId="0" applyFill="0" applyBorder="0" applyAlignment="0" applyProtection="0"/>
    <xf numFmtId="195" fontId="2" fillId="0" borderId="0" applyFill="0" applyBorder="0" applyAlignment="0" applyProtection="0"/>
    <xf numFmtId="197" fontId="2" fillId="0" borderId="0" applyFill="0" applyBorder="0" applyAlignment="0" applyProtection="0"/>
    <xf numFmtId="177" fontId="2" fillId="0" borderId="0" applyFill="0" applyBorder="0" applyAlignment="0" applyProtection="0"/>
    <xf numFmtId="195" fontId="2" fillId="0" borderId="0" applyFill="0" applyBorder="0" applyAlignment="0" applyProtection="0"/>
    <xf numFmtId="198" fontId="2" fillId="0" borderId="0" applyFill="0" applyBorder="0" applyAlignment="0" applyProtection="0"/>
    <xf numFmtId="187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69" fontId="2" fillId="0" borderId="0" applyFill="0" applyBorder="0" applyAlignment="0" applyProtection="0"/>
    <xf numFmtId="193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94" fontId="2" fillId="0" borderId="0" applyFill="0" applyBorder="0" applyAlignment="0" applyProtection="0"/>
    <xf numFmtId="195" fontId="2" fillId="0" borderId="0" applyFill="0" applyBorder="0" applyAlignment="0" applyProtection="0"/>
    <xf numFmtId="196" fontId="2" fillId="0" borderId="0" applyFill="0" applyBorder="0" applyAlignment="0" applyProtection="0"/>
    <xf numFmtId="195" fontId="2" fillId="0" borderId="0" applyFill="0" applyBorder="0" applyAlignment="0" applyProtection="0"/>
    <xf numFmtId="197" fontId="2" fillId="0" borderId="0" applyFill="0" applyBorder="0" applyAlignment="0" applyProtection="0"/>
    <xf numFmtId="177" fontId="2" fillId="0" borderId="0" applyFill="0" applyBorder="0" applyAlignment="0" applyProtection="0"/>
    <xf numFmtId="195" fontId="2" fillId="0" borderId="0" applyFill="0" applyBorder="0" applyAlignment="0" applyProtection="0"/>
    <xf numFmtId="198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189" fontId="2" fillId="0" borderId="0" applyFill="0" applyBorder="0" applyAlignment="0" applyProtection="0"/>
    <xf numFmtId="191" fontId="2" fillId="0" borderId="0" applyFill="0" applyBorder="0" applyAlignment="0" applyProtection="0"/>
    <xf numFmtId="178" fontId="2" fillId="0" borderId="0" applyFill="0" applyBorder="0" applyAlignment="0" applyProtection="0"/>
    <xf numFmtId="189" fontId="2" fillId="0" borderId="0" applyFill="0" applyBorder="0" applyAlignment="0" applyProtection="0"/>
    <xf numFmtId="192" fontId="2" fillId="0" borderId="0" applyFill="0" applyBorder="0" applyAlignment="0" applyProtection="0"/>
    <xf numFmtId="177" fontId="2" fillId="0" borderId="0" applyFill="0" applyBorder="0" applyAlignment="0" applyProtection="0"/>
    <xf numFmtId="169" fontId="2" fillId="0" borderId="0" applyFill="0" applyBorder="0" applyAlignment="0" applyProtection="0"/>
    <xf numFmtId="0" fontId="18" fillId="0" borderId="0"/>
    <xf numFmtId="0" fontId="17" fillId="0" borderId="0" applyNumberFormat="0" applyFill="0" applyBorder="0" applyAlignment="0" applyProtection="0"/>
    <xf numFmtId="169" fontId="2" fillId="0" borderId="0" applyFill="0" applyBorder="0" applyAlignment="0" applyProtection="0"/>
    <xf numFmtId="186" fontId="2" fillId="0" borderId="0" applyFill="0" applyBorder="0" applyAlignment="0" applyProtection="0"/>
    <xf numFmtId="193" fontId="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2" fillId="0" borderId="0" applyFill="0" applyBorder="0" applyAlignment="0" applyProtection="0"/>
    <xf numFmtId="177" fontId="2" fillId="0" borderId="0" applyFill="0" applyBorder="0" applyAlignment="0" applyProtection="0"/>
    <xf numFmtId="194" fontId="2" fillId="0" borderId="0" applyFill="0" applyBorder="0" applyAlignment="0" applyProtection="0"/>
    <xf numFmtId="195" fontId="2" fillId="0" borderId="0" applyFill="0" applyBorder="0" applyAlignment="0" applyProtection="0"/>
    <xf numFmtId="196" fontId="2" fillId="0" borderId="0" applyFill="0" applyBorder="0" applyAlignment="0" applyProtection="0"/>
    <xf numFmtId="195" fontId="2" fillId="0" borderId="0" applyFill="0" applyBorder="0" applyAlignment="0" applyProtection="0"/>
    <xf numFmtId="197" fontId="2" fillId="0" borderId="0" applyFill="0" applyBorder="0" applyAlignment="0" applyProtection="0"/>
    <xf numFmtId="177" fontId="2" fillId="0" borderId="0" applyFill="0" applyBorder="0" applyAlignment="0" applyProtection="0"/>
    <xf numFmtId="195" fontId="2" fillId="0" borderId="0" applyFill="0" applyBorder="0" applyAlignment="0" applyProtection="0"/>
    <xf numFmtId="198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189" fontId="2" fillId="0" borderId="0" applyFill="0" applyBorder="0" applyAlignment="0" applyProtection="0"/>
    <xf numFmtId="191" fontId="2" fillId="0" borderId="0" applyFill="0" applyBorder="0" applyAlignment="0" applyProtection="0"/>
    <xf numFmtId="178" fontId="2" fillId="0" borderId="0" applyFill="0" applyBorder="0" applyAlignment="0" applyProtection="0"/>
    <xf numFmtId="189" fontId="2" fillId="0" borderId="0" applyFill="0" applyBorder="0" applyAlignment="0" applyProtection="0"/>
    <xf numFmtId="192" fontId="2" fillId="0" borderId="0" applyFill="0" applyBorder="0" applyAlignment="0" applyProtection="0"/>
    <xf numFmtId="169" fontId="2" fillId="0" borderId="0" applyFill="0" applyBorder="0" applyAlignment="0" applyProtection="0"/>
    <xf numFmtId="178" fontId="2" fillId="0" borderId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9" fontId="2" fillId="0" borderId="0" applyFill="0" applyBorder="0" applyAlignment="0" applyProtection="0"/>
    <xf numFmtId="200" fontId="2" fillId="0" borderId="0" applyFill="0" applyBorder="0" applyAlignment="0" applyProtection="0"/>
    <xf numFmtId="169" fontId="18" fillId="0" borderId="0" applyFill="0" applyBorder="0" applyAlignment="0" applyProtection="0"/>
    <xf numFmtId="179" fontId="2" fillId="0" borderId="0" applyFill="0" applyBorder="0" applyAlignment="0" applyProtection="0"/>
    <xf numFmtId="179" fontId="18" fillId="0" borderId="0" applyFill="0" applyBorder="0" applyAlignment="0" applyProtection="0"/>
    <xf numFmtId="183" fontId="2" fillId="0" borderId="0" applyFill="0" applyBorder="0" applyAlignment="0" applyProtection="0"/>
    <xf numFmtId="169" fontId="2" fillId="0" borderId="0" applyFill="0" applyBorder="0" applyAlignment="0" applyProtection="0"/>
    <xf numFmtId="169" fontId="18" fillId="0" borderId="0" applyFill="0" applyBorder="0" applyAlignment="0" applyProtection="0"/>
    <xf numFmtId="179" fontId="2" fillId="0" borderId="0" applyFill="0" applyBorder="0" applyAlignment="0" applyProtection="0"/>
    <xf numFmtId="179" fontId="18" fillId="0" borderId="0" applyFill="0" applyBorder="0" applyAlignment="0" applyProtection="0"/>
    <xf numFmtId="183" fontId="2" fillId="0" borderId="0" applyFill="0" applyBorder="0" applyAlignment="0" applyProtection="0"/>
    <xf numFmtId="181" fontId="2" fillId="0" borderId="0" applyFill="0" applyBorder="0" applyAlignment="0" applyProtection="0"/>
    <xf numFmtId="182" fontId="2" fillId="0" borderId="0" applyFill="0" applyBorder="0" applyAlignment="0" applyProtection="0"/>
    <xf numFmtId="201" fontId="2" fillId="0" borderId="0" applyFill="0" applyBorder="0" applyAlignment="0" applyProtection="0"/>
    <xf numFmtId="202" fontId="18" fillId="0" borderId="0" applyFill="0" applyBorder="0" applyAlignment="0" applyProtection="0"/>
    <xf numFmtId="182" fontId="2" fillId="0" borderId="0" applyFill="0" applyBorder="0" applyAlignment="0" applyProtection="0"/>
    <xf numFmtId="0" fontId="28" fillId="0" borderId="0"/>
    <xf numFmtId="0" fontId="28" fillId="0" borderId="0"/>
    <xf numFmtId="0" fontId="2" fillId="0" borderId="0"/>
    <xf numFmtId="1" fontId="29" fillId="0" borderId="0" applyBorder="0" applyAlignment="0"/>
    <xf numFmtId="203" fontId="30" fillId="0" borderId="0" applyFont="0" applyFill="0" applyBorder="0" applyAlignment="0" applyProtection="0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15"/>
    <xf numFmtId="204" fontId="30" fillId="0" borderId="0" applyFont="0" applyFill="0" applyBorder="0" applyAlignment="0" applyProtection="0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2"/>
    <xf numFmtId="3" fontId="16" fillId="0" borderId="15"/>
    <xf numFmtId="3" fontId="16" fillId="0" borderId="15"/>
    <xf numFmtId="3" fontId="16" fillId="0" borderId="15"/>
    <xf numFmtId="3" fontId="16" fillId="0" borderId="15"/>
    <xf numFmtId="3" fontId="16" fillId="0" borderId="15"/>
    <xf numFmtId="10" fontId="30" fillId="0" borderId="0" applyFont="0" applyFill="0" applyBorder="0" applyAlignment="0" applyProtection="0"/>
    <xf numFmtId="0" fontId="31" fillId="3" borderId="0"/>
    <xf numFmtId="205" fontId="32" fillId="0" borderId="0" applyFont="0" applyFill="0" applyBorder="0" applyAlignment="0" applyProtection="0"/>
    <xf numFmtId="0" fontId="31" fillId="3" borderId="0"/>
    <xf numFmtId="0" fontId="31" fillId="3" borderId="0"/>
    <xf numFmtId="0" fontId="31" fillId="3" borderId="0"/>
    <xf numFmtId="0" fontId="31" fillId="3" borderId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5" borderId="0"/>
    <xf numFmtId="0" fontId="31" fillId="3" borderId="0"/>
    <xf numFmtId="0" fontId="31" fillId="3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31" fillId="3" borderId="0"/>
    <xf numFmtId="0" fontId="31" fillId="3" borderId="0"/>
    <xf numFmtId="0" fontId="31" fillId="3" borderId="0"/>
    <xf numFmtId="0" fontId="31" fillId="4" borderId="0"/>
    <xf numFmtId="0" fontId="31" fillId="3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199" fontId="2" fillId="0" borderId="0" applyFill="0" applyBorder="0" applyAlignment="0" applyProtection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199" fontId="2" fillId="0" borderId="0" applyFill="0" applyBorder="0" applyAlignment="0" applyProtection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199" fontId="2" fillId="0" borderId="0" applyFill="0" applyBorder="0" applyAlignment="0" applyProtection="0"/>
    <xf numFmtId="0" fontId="31" fillId="3" borderId="0"/>
    <xf numFmtId="0" fontId="31" fillId="3" borderId="0"/>
    <xf numFmtId="0" fontId="31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3" borderId="0"/>
    <xf numFmtId="0" fontId="31" fillId="4" borderId="0"/>
    <xf numFmtId="0" fontId="31" fillId="4" borderId="0"/>
    <xf numFmtId="0" fontId="31" fillId="4" borderId="0"/>
    <xf numFmtId="0" fontId="31" fillId="4" borderId="0"/>
    <xf numFmtId="199" fontId="2" fillId="0" borderId="0" applyFill="0" applyBorder="0" applyAlignment="0" applyProtection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3" borderId="0"/>
    <xf numFmtId="0" fontId="31" fillId="4" borderId="0"/>
    <xf numFmtId="199" fontId="2" fillId="0" borderId="0" applyFill="0" applyBorder="0" applyAlignment="0" applyProtection="0"/>
    <xf numFmtId="0" fontId="22" fillId="4" borderId="0"/>
    <xf numFmtId="0" fontId="22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199" fontId="2" fillId="0" borderId="0" applyFill="0" applyBorder="0" applyAlignment="0" applyProtection="0"/>
    <xf numFmtId="0" fontId="31" fillId="4" borderId="0"/>
    <xf numFmtId="0" fontId="31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199" fontId="2" fillId="0" borderId="0" applyFill="0" applyBorder="0" applyAlignment="0" applyProtection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31" fillId="4" borderId="0"/>
    <xf numFmtId="0" fontId="22" fillId="4" borderId="0"/>
    <xf numFmtId="0" fontId="22" fillId="4" borderId="0"/>
    <xf numFmtId="0" fontId="2" fillId="0" borderId="0" applyNumberFormat="0" applyBorder="0">
      <alignment horizontal="left" indent="2"/>
    </xf>
    <xf numFmtId="0" fontId="2" fillId="0" borderId="0" applyNumberFormat="0" applyBorder="0">
      <alignment horizontal="left" indent="2"/>
    </xf>
    <xf numFmtId="0" fontId="31" fillId="4" borderId="0"/>
    <xf numFmtId="0" fontId="2" fillId="0" borderId="0" applyNumberFormat="0" applyBorder="0">
      <alignment horizontal="left" indent="2"/>
    </xf>
    <xf numFmtId="0" fontId="2" fillId="0" borderId="0" applyNumberFormat="0" applyBorder="0">
      <alignment horizontal="left" indent="2"/>
    </xf>
    <xf numFmtId="0" fontId="2" fillId="0" borderId="0" applyNumberFormat="0" applyBorder="0">
      <alignment horizontal="left" indent="2"/>
    </xf>
    <xf numFmtId="0" fontId="31" fillId="4" borderId="0"/>
    <xf numFmtId="0" fontId="2" fillId="0" borderId="0" applyNumberFormat="0" applyBorder="0">
      <alignment horizontal="left" indent="2"/>
    </xf>
    <xf numFmtId="0" fontId="31" fillId="4" borderId="0"/>
    <xf numFmtId="0" fontId="31" fillId="4" borderId="0"/>
    <xf numFmtId="0" fontId="31" fillId="4" borderId="0"/>
    <xf numFmtId="0" fontId="2" fillId="0" borderId="0" applyNumberFormat="0" applyBorder="0">
      <alignment horizontal="left" indent="2"/>
    </xf>
    <xf numFmtId="0" fontId="2" fillId="0" borderId="0" applyNumberFormat="0" applyBorder="0">
      <alignment horizontal="left" indent="2"/>
    </xf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18" fillId="0" borderId="18" applyFill="0" applyAlignment="0"/>
    <xf numFmtId="9" fontId="33" fillId="0" borderId="0" applyBorder="0" applyAlignment="0" applyProtection="0"/>
    <xf numFmtId="0" fontId="34" fillId="3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5" borderId="0"/>
    <xf numFmtId="0" fontId="34" fillId="3" borderId="0"/>
    <xf numFmtId="0" fontId="34" fillId="3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34" fillId="3" borderId="0"/>
    <xf numFmtId="0" fontId="34" fillId="3" borderId="0"/>
    <xf numFmtId="0" fontId="34" fillId="3" borderId="0"/>
    <xf numFmtId="0" fontId="34" fillId="4" borderId="0"/>
    <xf numFmtId="0" fontId="34" fillId="3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3" borderId="0"/>
    <xf numFmtId="0" fontId="34" fillId="3" borderId="0"/>
    <xf numFmtId="0" fontId="34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3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3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34" fillId="4" borderId="0"/>
    <xf numFmtId="0" fontId="34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34" fillId="4" borderId="0"/>
    <xf numFmtId="0" fontId="22" fillId="4" borderId="0"/>
    <xf numFmtId="0" fontId="22" fillId="4" borderId="0"/>
    <xf numFmtId="0" fontId="2" fillId="0" borderId="0" applyNumberFormat="0" applyBorder="0" applyAlignment="0"/>
    <xf numFmtId="0" fontId="2" fillId="0" borderId="0" applyNumberFormat="0" applyBorder="0" applyAlignment="0"/>
    <xf numFmtId="0" fontId="34" fillId="4" borderId="0"/>
    <xf numFmtId="0" fontId="2" fillId="0" borderId="0" applyNumberFormat="0" applyBorder="0" applyAlignment="0"/>
    <xf numFmtId="0" fontId="2" fillId="0" borderId="0" applyNumberFormat="0" applyBorder="0" applyAlignment="0"/>
    <xf numFmtId="0" fontId="2" fillId="0" borderId="0" applyNumberFormat="0" applyBorder="0" applyAlignment="0"/>
    <xf numFmtId="0" fontId="34" fillId="4" borderId="0"/>
    <xf numFmtId="0" fontId="2" fillId="0" borderId="0" applyNumberFormat="0" applyBorder="0" applyAlignment="0"/>
    <xf numFmtId="0" fontId="34" fillId="4" borderId="0"/>
    <xf numFmtId="0" fontId="34" fillId="4" borderId="0"/>
    <xf numFmtId="0" fontId="34" fillId="4" borderId="0"/>
    <xf numFmtId="0" fontId="2" fillId="0" borderId="0" applyNumberFormat="0" applyBorder="0" applyAlignment="0"/>
    <xf numFmtId="0" fontId="2" fillId="0" borderId="0" applyNumberFormat="0" applyBorder="0" applyAlignment="0"/>
    <xf numFmtId="0" fontId="14" fillId="0" borderId="0"/>
    <xf numFmtId="0" fontId="14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" fillId="0" borderId="0"/>
    <xf numFmtId="0" fontId="2" fillId="0" borderId="0"/>
    <xf numFmtId="0" fontId="35" fillId="3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5" borderId="0"/>
    <xf numFmtId="0" fontId="35" fillId="3" borderId="0"/>
    <xf numFmtId="0" fontId="35" fillId="3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35" fillId="3" borderId="0"/>
    <xf numFmtId="0" fontId="35" fillId="3" borderId="0"/>
    <xf numFmtId="0" fontId="35" fillId="3" borderId="0"/>
    <xf numFmtId="0" fontId="35" fillId="4" borderId="0"/>
    <xf numFmtId="0" fontId="35" fillId="3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3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3" borderId="0"/>
    <xf numFmtId="0" fontId="35" fillId="3" borderId="0"/>
    <xf numFmtId="0" fontId="35" fillId="3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3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3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35" fillId="4" borderId="0"/>
    <xf numFmtId="0" fontId="35" fillId="4" borderId="0"/>
    <xf numFmtId="0" fontId="35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35" fillId="4" borderId="0"/>
    <xf numFmtId="0" fontId="22" fillId="4" borderId="0"/>
    <xf numFmtId="0" fontId="22" fillId="4" borderId="0"/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36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/>
    <xf numFmtId="0" fontId="38" fillId="0" borderId="0"/>
    <xf numFmtId="0" fontId="2" fillId="0" borderId="0" applyFill="0" applyBorder="0" applyAlignment="0" applyProtection="0"/>
    <xf numFmtId="0" fontId="18" fillId="0" borderId="0" applyFill="0" applyBorder="0" applyAlignment="0" applyProtection="0"/>
    <xf numFmtId="0" fontId="2" fillId="0" borderId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37" fillId="4" borderId="0" applyNumberFormat="0" applyBorder="0" applyAlignment="0" applyProtection="0"/>
    <xf numFmtId="0" fontId="37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206" fontId="2" fillId="0" borderId="0" applyFill="0" applyBorder="0" applyAlignment="0" applyProtection="0"/>
    <xf numFmtId="0" fontId="2" fillId="0" borderId="0" applyFill="0" applyBorder="0" applyAlignment="0" applyProtection="0"/>
    <xf numFmtId="207" fontId="2" fillId="0" borderId="0" applyFill="0" applyBorder="0" applyAlignment="0" applyProtection="0"/>
    <xf numFmtId="208" fontId="2" fillId="0" borderId="0" applyFill="0" applyBorder="0" applyAlignment="0" applyProtection="0"/>
    <xf numFmtId="0" fontId="2" fillId="0" borderId="0" applyFill="0" applyBorder="0" applyAlignment="0" applyProtection="0"/>
    <xf numFmtId="208" fontId="2" fillId="0" borderId="0" applyFill="0" applyBorder="0" applyAlignment="0" applyProtection="0"/>
    <xf numFmtId="0" fontId="39" fillId="0" borderId="0">
      <alignment horizontal="center" wrapText="1"/>
      <protection locked="0"/>
    </xf>
    <xf numFmtId="209" fontId="2" fillId="0" borderId="0" applyFill="0" applyBorder="0" applyAlignment="0" applyProtection="0"/>
    <xf numFmtId="0" fontId="40" fillId="0" borderId="0" applyFont="0" applyFill="0" applyBorder="0" applyAlignment="0" applyProtection="0"/>
    <xf numFmtId="210" fontId="2" fillId="0" borderId="0" applyFill="0" applyBorder="0" applyAlignment="0" applyProtection="0"/>
    <xf numFmtId="211" fontId="2" fillId="0" borderId="0" applyFill="0" applyBorder="0" applyAlignment="0" applyProtection="0"/>
    <xf numFmtId="0" fontId="40" fillId="0" borderId="0" applyFont="0" applyFill="0" applyBorder="0" applyAlignment="0" applyProtection="0"/>
    <xf numFmtId="212" fontId="2" fillId="0" borderId="0" applyFill="0" applyBorder="0" applyAlignment="0" applyProtection="0"/>
    <xf numFmtId="169" fontId="2" fillId="0" borderId="0" applyFill="0" applyBorder="0" applyAlignment="0" applyProtection="0"/>
    <xf numFmtId="0" fontId="41" fillId="7" borderId="0" applyNumberFormat="0" applyBorder="0" applyAlignment="0" applyProtection="0"/>
    <xf numFmtId="0" fontId="42" fillId="0" borderId="0"/>
    <xf numFmtId="0" fontId="14" fillId="0" borderId="0"/>
    <xf numFmtId="0" fontId="43" fillId="0" borderId="0" applyNumberFormat="0" applyFill="0" applyBorder="0" applyAlignment="0" applyProtection="0"/>
    <xf numFmtId="0" fontId="40" fillId="0" borderId="0"/>
    <xf numFmtId="0" fontId="44" fillId="0" borderId="0"/>
    <xf numFmtId="0" fontId="44" fillId="0" borderId="0"/>
    <xf numFmtId="0" fontId="45" fillId="0" borderId="0"/>
    <xf numFmtId="0" fontId="40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213" fontId="2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0" fontId="51" fillId="0" borderId="0" applyFill="0" applyBorder="0" applyAlignment="0"/>
    <xf numFmtId="214" fontId="14" fillId="0" borderId="0" applyFill="0" applyBorder="0" applyAlignment="0"/>
    <xf numFmtId="214" fontId="14" fillId="0" borderId="0" applyFill="0" applyBorder="0" applyAlignment="0"/>
    <xf numFmtId="214" fontId="14" fillId="0" borderId="0" applyFill="0" applyBorder="0" applyAlignment="0"/>
    <xf numFmtId="214" fontId="14" fillId="0" borderId="0" applyFill="0" applyBorder="0" applyAlignment="0"/>
    <xf numFmtId="0" fontId="51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213" fontId="2" fillId="0" borderId="0" applyFill="0" applyBorder="0" applyAlignment="0"/>
    <xf numFmtId="215" fontId="2" fillId="0" borderId="0" applyFill="0" applyBorder="0" applyAlignment="0"/>
    <xf numFmtId="216" fontId="2" fillId="0" borderId="0" applyFill="0" applyBorder="0" applyAlignment="0"/>
    <xf numFmtId="217" fontId="14" fillId="0" borderId="0" applyFill="0" applyBorder="0" applyAlignment="0"/>
    <xf numFmtId="218" fontId="14" fillId="0" borderId="0" applyFill="0" applyBorder="0" applyAlignment="0"/>
    <xf numFmtId="219" fontId="14" fillId="0" borderId="0" applyFill="0" applyBorder="0" applyAlignment="0"/>
    <xf numFmtId="220" fontId="14" fillId="0" borderId="0" applyFill="0" applyBorder="0" applyAlignment="0"/>
    <xf numFmtId="215" fontId="2" fillId="0" borderId="0" applyFill="0" applyBorder="0" applyAlignment="0"/>
    <xf numFmtId="0" fontId="52" fillId="31" borderId="19" applyNumberFormat="0" applyAlignment="0" applyProtection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221" fontId="2" fillId="0" borderId="0" applyFill="0" applyBorder="0" applyAlignment="0" applyProtection="0"/>
    <xf numFmtId="0" fontId="55" fillId="0" borderId="1" applyNumberFormat="0" applyFill="0" applyProtection="0">
      <alignment horizontal="center"/>
    </xf>
    <xf numFmtId="222" fontId="56" fillId="0" borderId="0"/>
    <xf numFmtId="222" fontId="56" fillId="0" borderId="0"/>
    <xf numFmtId="222" fontId="56" fillId="0" borderId="0"/>
    <xf numFmtId="222" fontId="56" fillId="0" borderId="0"/>
    <xf numFmtId="222" fontId="56" fillId="0" borderId="0"/>
    <xf numFmtId="222" fontId="56" fillId="0" borderId="0"/>
    <xf numFmtId="222" fontId="56" fillId="0" borderId="0"/>
    <xf numFmtId="222" fontId="56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19" fontId="2" fillId="0" borderId="0" applyFill="0" applyBorder="0" applyAlignment="0" applyProtection="0"/>
    <xf numFmtId="43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6" fontId="9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24" fontId="5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224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43" fontId="9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43" fontId="9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43" fontId="9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43" fontId="9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224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66" fontId="61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223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6" fontId="62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166" fontId="63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227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66" fontId="63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66" fontId="63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43" fontId="2" fillId="0" borderId="0" applyFill="0" applyBorder="0" applyAlignment="0" applyProtection="0"/>
    <xf numFmtId="224" fontId="2" fillId="0" borderId="0" applyFill="0" applyBorder="0" applyAlignment="0" applyProtection="0"/>
    <xf numFmtId="43" fontId="2" fillId="0" borderId="0" applyFill="0" applyBorder="0" applyAlignment="0" applyProtection="0"/>
    <xf numFmtId="224" fontId="2" fillId="0" borderId="0" applyFill="0" applyBorder="0" applyAlignment="0" applyProtection="0"/>
    <xf numFmtId="43" fontId="2" fillId="0" borderId="0" applyFill="0" applyBorder="0" applyAlignment="0" applyProtection="0"/>
    <xf numFmtId="224" fontId="2" fillId="0" borderId="0" applyFill="0" applyBorder="0" applyAlignment="0" applyProtection="0"/>
    <xf numFmtId="43" fontId="2" fillId="0" borderId="0" applyFill="0" applyBorder="0" applyAlignment="0" applyProtection="0"/>
    <xf numFmtId="224" fontId="2" fillId="0" borderId="0" applyFill="0" applyBorder="0" applyAlignment="0" applyProtection="0"/>
    <xf numFmtId="166" fontId="6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228" fontId="45" fillId="0" borderId="0"/>
    <xf numFmtId="228" fontId="65" fillId="0" borderId="0"/>
    <xf numFmtId="37" fontId="30" fillId="0" borderId="0" applyFont="0" applyFill="0" applyBorder="0" applyAlignment="0" applyProtection="0"/>
    <xf numFmtId="215" fontId="30" fillId="0" borderId="0" applyFont="0" applyFill="0" applyBorder="0" applyAlignment="0" applyProtection="0"/>
    <xf numFmtId="39" fontId="3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/>
    <xf numFmtId="0" fontId="67" fillId="0" borderId="0" applyNumberFormat="0" applyAlignment="0"/>
    <xf numFmtId="229" fontId="2" fillId="0" borderId="0" applyFill="0" applyBorder="0" applyAlignment="0" applyProtection="0"/>
    <xf numFmtId="230" fontId="2" fillId="0" borderId="0" applyFill="0" applyBorder="0" applyAlignment="0" applyProtection="0"/>
    <xf numFmtId="177" fontId="18" fillId="0" borderId="0" applyFill="0" applyBorder="0" applyAlignment="0" applyProtection="0"/>
    <xf numFmtId="178" fontId="2" fillId="0" borderId="0" applyFill="0" applyBorder="0" applyAlignment="0" applyProtection="0"/>
    <xf numFmtId="231" fontId="2" fillId="0" borderId="0" applyFill="0" applyBorder="0" applyAlignment="0" applyProtection="0"/>
    <xf numFmtId="232" fontId="2" fillId="0" borderId="0" applyFill="0" applyBorder="0" applyAlignment="0" applyProtection="0"/>
    <xf numFmtId="215" fontId="2" fillId="0" borderId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ill="0" applyBorder="0" applyAlignment="0" applyProtection="0"/>
    <xf numFmtId="5" fontId="30" fillId="0" borderId="0" applyFont="0" applyFill="0" applyBorder="0" applyAlignment="0" applyProtection="0"/>
    <xf numFmtId="7" fontId="30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2" fillId="0" borderId="0"/>
    <xf numFmtId="235" fontId="2" fillId="0" borderId="0"/>
    <xf numFmtId="235" fontId="15" fillId="0" borderId="0"/>
    <xf numFmtId="235" fontId="2" fillId="0" borderId="0"/>
    <xf numFmtId="0" fontId="68" fillId="32" borderId="20" applyNumberFormat="0" applyAlignment="0" applyProtection="0"/>
    <xf numFmtId="170" fontId="2" fillId="0" borderId="0" applyFill="0" applyBorder="0" applyAlignment="0" applyProtection="0"/>
    <xf numFmtId="0" fontId="9" fillId="0" borderId="0"/>
    <xf numFmtId="0" fontId="2" fillId="0" borderId="0"/>
    <xf numFmtId="1" fontId="69" fillId="0" borderId="0" applyBorder="0"/>
    <xf numFmtId="236" fontId="14" fillId="0" borderId="21"/>
    <xf numFmtId="0" fontId="53" fillId="3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0" fontId="21" fillId="0" borderId="0" applyProtection="0"/>
    <xf numFmtId="14" fontId="70" fillId="0" borderId="0" applyFill="0" applyBorder="0" applyAlignment="0"/>
    <xf numFmtId="0" fontId="71" fillId="0" borderId="0"/>
    <xf numFmtId="41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224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224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178" fontId="2" fillId="0" borderId="0" applyFill="0" applyBorder="0" applyAlignment="0" applyProtection="0"/>
    <xf numFmtId="237" fontId="2" fillId="0" borderId="0" applyFill="0" applyBorder="0" applyAlignment="0" applyProtection="0"/>
    <xf numFmtId="238" fontId="73" fillId="0" borderId="0" applyFont="0" applyFill="0" applyBorder="0" applyAlignment="0" applyProtection="0"/>
    <xf numFmtId="239" fontId="2" fillId="0" borderId="0" applyFill="0" applyBorder="0" applyAlignment="0" applyProtection="0"/>
    <xf numFmtId="173" fontId="18" fillId="0" borderId="0" applyFill="0" applyBorder="0" applyAlignment="0" applyProtection="0"/>
    <xf numFmtId="240" fontId="2" fillId="0" borderId="0" applyFill="0" applyBorder="0" applyAlignment="0" applyProtection="0"/>
    <xf numFmtId="241" fontId="2" fillId="0" borderId="0"/>
    <xf numFmtId="241" fontId="2" fillId="0" borderId="0"/>
    <xf numFmtId="241" fontId="15" fillId="0" borderId="0"/>
    <xf numFmtId="241" fontId="2" fillId="0" borderId="0"/>
    <xf numFmtId="3" fontId="38" fillId="0" borderId="0">
      <alignment horizontal="right"/>
    </xf>
    <xf numFmtId="0" fontId="74" fillId="0" borderId="0">
      <alignment vertical="top" wrapText="1"/>
    </xf>
    <xf numFmtId="0" fontId="75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4" fillId="0" borderId="0">
      <alignment vertical="top" wrapText="1"/>
    </xf>
    <xf numFmtId="0" fontId="75" fillId="0" borderId="0">
      <alignment vertical="top" wrapText="1"/>
    </xf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7" fontId="2" fillId="0" borderId="0" applyFill="0" applyBorder="0" applyAlignment="0" applyProtection="0"/>
    <xf numFmtId="198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4" fontId="2" fillId="0" borderId="0" applyFill="0" applyBorder="0" applyAlignment="0" applyProtection="0"/>
    <xf numFmtId="194" fontId="2" fillId="0" borderId="0" applyFill="0" applyBorder="0" applyAlignment="0" applyProtection="0"/>
    <xf numFmtId="198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4" fontId="2" fillId="0" borderId="0" applyFill="0" applyBorder="0" applyAlignment="0" applyProtection="0"/>
    <xf numFmtId="194" fontId="2" fillId="0" borderId="0" applyFill="0" applyBorder="0" applyAlignment="0" applyProtection="0"/>
    <xf numFmtId="242" fontId="2" fillId="0" borderId="0" applyFill="0" applyBorder="0" applyAlignment="0" applyProtection="0"/>
    <xf numFmtId="242" fontId="2" fillId="0" borderId="0" applyFill="0" applyBorder="0" applyAlignment="0" applyProtection="0"/>
    <xf numFmtId="198" fontId="2" fillId="0" borderId="0" applyFill="0" applyBorder="0" applyAlignment="0" applyProtection="0"/>
    <xf numFmtId="178" fontId="2" fillId="0" borderId="0" applyFill="0" applyBorder="0" applyAlignment="0" applyProtection="0"/>
    <xf numFmtId="192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92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243" fontId="2" fillId="0" borderId="0" applyFill="0" applyBorder="0" applyAlignment="0" applyProtection="0"/>
    <xf numFmtId="243" fontId="2" fillId="0" borderId="0" applyFill="0" applyBorder="0" applyAlignment="0" applyProtection="0"/>
    <xf numFmtId="192" fontId="2" fillId="0" borderId="0" applyFill="0" applyBorder="0" applyAlignment="0" applyProtection="0"/>
    <xf numFmtId="3" fontId="14" fillId="0" borderId="0" applyFont="0" applyBorder="0" applyAlignment="0"/>
    <xf numFmtId="3" fontId="2" fillId="0" borderId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2" fillId="0" borderId="0" applyBorder="0" applyAlignment="0"/>
    <xf numFmtId="0" fontId="76" fillId="0" borderId="0" applyNumberFormat="0" applyFill="0" applyBorder="0" applyAlignment="0" applyProtection="0"/>
    <xf numFmtId="3" fontId="2" fillId="0" borderId="0" applyBorder="0" applyAlignment="0"/>
    <xf numFmtId="3" fontId="14" fillId="0" borderId="0" applyFont="0" applyBorder="0" applyAlignment="0"/>
    <xf numFmtId="3" fontId="18" fillId="0" borderId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2" fillId="0" borderId="0" applyBorder="0" applyAlignment="0"/>
    <xf numFmtId="3" fontId="2" fillId="0" borderId="0" applyBorder="0" applyAlignment="0"/>
    <xf numFmtId="3" fontId="2" fillId="0" borderId="0" applyBorder="0" applyAlignment="0"/>
    <xf numFmtId="3" fontId="2" fillId="0" borderId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2" fillId="0" borderId="0" applyBorder="0" applyAlignment="0"/>
    <xf numFmtId="3" fontId="14" fillId="0" borderId="0" applyFont="0" applyBorder="0" applyAlignment="0"/>
    <xf numFmtId="3" fontId="2" fillId="0" borderId="0" applyBorder="0" applyAlignment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8" fillId="0" borderId="0"/>
    <xf numFmtId="219" fontId="14" fillId="0" borderId="0" applyFill="0" applyBorder="0" applyAlignment="0"/>
    <xf numFmtId="215" fontId="2" fillId="0" borderId="0" applyFill="0" applyBorder="0" applyAlignment="0"/>
    <xf numFmtId="219" fontId="14" fillId="0" borderId="0" applyFill="0" applyBorder="0" applyAlignment="0"/>
    <xf numFmtId="220" fontId="14" fillId="0" borderId="0" applyFill="0" applyBorder="0" applyAlignment="0"/>
    <xf numFmtId="215" fontId="2" fillId="0" borderId="0" applyFill="0" applyBorder="0" applyAlignment="0"/>
    <xf numFmtId="0" fontId="79" fillId="0" borderId="0" applyNumberFormat="0" applyAlignment="0">
      <alignment horizontal="left"/>
    </xf>
    <xf numFmtId="0" fontId="79" fillId="0" borderId="0" applyNumberFormat="0" applyAlignment="0"/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9" fillId="0" borderId="0" applyNumberFormat="0" applyAlignment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5" fontId="14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5" fontId="14" fillId="0" borderId="0" applyFont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244" fontId="2" fillId="0" borderId="0" applyFill="0" applyBorder="0" applyAlignment="0" applyProtection="0"/>
    <xf numFmtId="0" fontId="80" fillId="0" borderId="0" applyNumberFormat="0" applyFill="0" applyBorder="0" applyAlignment="0" applyProtection="0"/>
    <xf numFmtId="3" fontId="14" fillId="0" borderId="0" applyFont="0" applyBorder="0" applyAlignment="0"/>
    <xf numFmtId="3" fontId="2" fillId="0" borderId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2" fillId="0" borderId="0" applyBorder="0" applyAlignment="0"/>
    <xf numFmtId="3" fontId="2" fillId="0" borderId="0" applyBorder="0" applyAlignment="0"/>
    <xf numFmtId="3" fontId="14" fillId="0" borderId="0" applyFont="0" applyBorder="0" applyAlignment="0"/>
    <xf numFmtId="3" fontId="18" fillId="0" borderId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3" fontId="14" fillId="0" borderId="0" applyFont="0" applyBorder="0" applyAlignment="0"/>
    <xf numFmtId="0" fontId="2" fillId="0" borderId="0"/>
    <xf numFmtId="3" fontId="14" fillId="0" borderId="0" applyFont="0" applyBorder="0" applyAlignment="0"/>
    <xf numFmtId="0" fontId="2" fillId="0" borderId="0"/>
    <xf numFmtId="2" fontId="2" fillId="0" borderId="0" applyFont="0" applyFill="0" applyBorder="0" applyAlignment="0" applyProtection="0"/>
    <xf numFmtId="2" fontId="21" fillId="0" borderId="0" applyProtection="0"/>
    <xf numFmtId="0" fontId="81" fillId="0" borderId="0" applyNumberFormat="0" applyFill="0" applyBorder="0" applyAlignment="0" applyProtection="0"/>
    <xf numFmtId="0" fontId="2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82" fillId="0" borderId="0" applyNumberFormat="0" applyFill="0" applyBorder="0" applyProtection="0">
      <alignment vertical="center"/>
    </xf>
    <xf numFmtId="0" fontId="2" fillId="0" borderId="0"/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0" fontId="84" fillId="0" borderId="0" applyNumberFormat="0" applyFill="0" applyBorder="0" applyProtection="0">
      <alignment vertical="center"/>
    </xf>
    <xf numFmtId="0" fontId="2" fillId="0" borderId="0"/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0" fontId="2" fillId="0" borderId="0"/>
    <xf numFmtId="0" fontId="85" fillId="0" borderId="0" applyNumberFormat="0" applyFill="0" applyBorder="0" applyAlignment="0" applyProtection="0"/>
    <xf numFmtId="0" fontId="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/>
    <xf numFmtId="0" fontId="86" fillId="0" borderId="0" applyNumberFormat="0" applyFill="0" applyBorder="0" applyAlignment="0" applyProtection="0"/>
    <xf numFmtId="0" fontId="2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/>
    <xf numFmtId="246" fontId="87" fillId="0" borderId="22" applyNumberFormat="0" applyFill="0" applyBorder="0" applyAlignment="0" applyProtection="0"/>
    <xf numFmtId="0" fontId="2" fillId="0" borderId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246" fontId="87" fillId="0" borderId="22" applyNumberFormat="0" applyFill="0" applyBorder="0" applyAlignment="0" applyProtection="0"/>
    <xf numFmtId="0" fontId="2" fillId="0" borderId="0"/>
    <xf numFmtId="0" fontId="88" fillId="0" borderId="0" applyNumberFormat="0" applyFill="0" applyBorder="0" applyAlignment="0" applyProtection="0"/>
    <xf numFmtId="0" fontId="2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/>
    <xf numFmtId="0" fontId="89" fillId="8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38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38" fontId="90" fillId="36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38" fontId="90" fillId="3" borderId="0" applyNumberFormat="0" applyBorder="0" applyAlignment="0" applyProtection="0"/>
    <xf numFmtId="247" fontId="17" fillId="28" borderId="0" applyBorder="0">
      <alignment horizontal="center"/>
    </xf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7" fontId="17" fillId="28" borderId="0" applyBorder="0">
      <alignment horizontal="center"/>
    </xf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7" fontId="17" fillId="28" borderId="0" applyBorder="0">
      <alignment horizontal="center"/>
    </xf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17" fillId="38" borderId="23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91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91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20" fillId="0" borderId="24" applyNumberFormat="0" applyAlignment="0" applyProtection="0">
      <alignment horizontal="left" vertical="center"/>
    </xf>
    <xf numFmtId="0" fontId="20" fillId="0" borderId="13">
      <alignment horizontal="left" vertical="center"/>
    </xf>
    <xf numFmtId="249" fontId="92" fillId="39" borderId="0">
      <alignment horizontal="left" vertical="top"/>
    </xf>
    <xf numFmtId="0" fontId="93" fillId="0" borderId="25" applyNumberFormat="0" applyFill="0" applyAlignment="0" applyProtection="0"/>
    <xf numFmtId="0" fontId="9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50" fontId="94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250" fontId="94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0" fontId="94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250" fontId="94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Protection="0"/>
    <xf numFmtId="0" fontId="2" fillId="0" borderId="0"/>
    <xf numFmtId="0" fontId="2" fillId="0" borderId="0"/>
    <xf numFmtId="0" fontId="2" fillId="0" borderId="0"/>
    <xf numFmtId="49" fontId="95" fillId="0" borderId="2">
      <alignment vertical="center"/>
    </xf>
    <xf numFmtId="0" fontId="2" fillId="0" borderId="0"/>
    <xf numFmtId="49" fontId="95" fillId="0" borderId="2">
      <alignment vertical="center"/>
    </xf>
    <xf numFmtId="49" fontId="95" fillId="0" borderId="2">
      <alignment vertical="center"/>
    </xf>
    <xf numFmtId="49" fontId="95" fillId="0" borderId="2">
      <alignment vertical="center"/>
    </xf>
    <xf numFmtId="49" fontId="95" fillId="0" borderId="2">
      <alignment vertical="center"/>
    </xf>
    <xf numFmtId="49" fontId="95" fillId="0" borderId="2">
      <alignment vertical="center"/>
    </xf>
    <xf numFmtId="49" fontId="95" fillId="0" borderId="2">
      <alignment vertical="center"/>
    </xf>
    <xf numFmtId="49" fontId="95" fillId="0" borderId="2">
      <alignment vertical="center"/>
    </xf>
    <xf numFmtId="0" fontId="2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39" borderId="0">
      <alignment horizontal="left" wrapText="1" indent="2"/>
    </xf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10" fontId="90" fillId="36" borderId="2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10" fontId="90" fillId="36" borderId="2" applyNumberFormat="0" applyBorder="0" applyAlignment="0" applyProtection="0"/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10" fontId="90" fillId="39" borderId="2" applyNumberFormat="0" applyBorder="0" applyAlignment="0" applyProtection="0"/>
    <xf numFmtId="0" fontId="98" fillId="11" borderId="19" applyNumberFormat="0" applyAlignment="0" applyProtection="0"/>
    <xf numFmtId="0" fontId="2" fillId="4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26" applyNumberFormat="0" applyFill="0" applyAlignment="0" applyProtection="0"/>
    <xf numFmtId="0" fontId="2" fillId="4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01" fillId="0" borderId="27"/>
    <xf numFmtId="0" fontId="101" fillId="0" borderId="27"/>
    <xf numFmtId="0" fontId="101" fillId="0" borderId="27"/>
    <xf numFmtId="0" fontId="102" fillId="0" borderId="28"/>
    <xf numFmtId="0" fontId="101" fillId="0" borderId="27"/>
    <xf numFmtId="0" fontId="101" fillId="0" borderId="27"/>
    <xf numFmtId="0" fontId="101" fillId="0" borderId="27"/>
    <xf numFmtId="0" fontId="101" fillId="0" borderId="27"/>
    <xf numFmtId="0" fontId="102" fillId="0" borderId="28"/>
    <xf numFmtId="0" fontId="101" fillId="0" borderId="27"/>
    <xf numFmtId="0" fontId="101" fillId="0" borderId="27"/>
    <xf numFmtId="0" fontId="101" fillId="0" borderId="27"/>
    <xf numFmtId="0" fontId="101" fillId="0" borderId="27"/>
    <xf numFmtId="0" fontId="101" fillId="0" borderId="27"/>
    <xf numFmtId="251" fontId="103" fillId="0" borderId="29"/>
    <xf numFmtId="251" fontId="103" fillId="0" borderId="29"/>
    <xf numFmtId="251" fontId="103" fillId="0" borderId="29"/>
    <xf numFmtId="252" fontId="14" fillId="0" borderId="29"/>
    <xf numFmtId="252" fontId="38" fillId="0" borderId="30"/>
    <xf numFmtId="252" fontId="38" fillId="0" borderId="30"/>
    <xf numFmtId="252" fontId="38" fillId="0" borderId="30"/>
    <xf numFmtId="252" fontId="38" fillId="0" borderId="30"/>
    <xf numFmtId="252" fontId="14" fillId="0" borderId="29"/>
    <xf numFmtId="251" fontId="103" fillId="0" borderId="29"/>
    <xf numFmtId="251" fontId="103" fillId="0" borderId="29"/>
    <xf numFmtId="251" fontId="103" fillId="0" borderId="29"/>
    <xf numFmtId="251" fontId="103" fillId="0" borderId="29"/>
    <xf numFmtId="251" fontId="103" fillId="0" borderId="29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0" fontId="2" fillId="0" borderId="0"/>
    <xf numFmtId="0" fontId="2" fillId="0" borderId="0"/>
    <xf numFmtId="255" fontId="15" fillId="0" borderId="0" applyFont="0" applyFill="0" applyBorder="0" applyAlignment="0" applyProtection="0"/>
    <xf numFmtId="256" fontId="15" fillId="0" borderId="0" applyFont="0" applyFill="0" applyBorder="0" applyAlignment="0" applyProtection="0"/>
    <xf numFmtId="0" fontId="104" fillId="0" borderId="31"/>
    <xf numFmtId="0" fontId="21" fillId="0" borderId="0" applyNumberFormat="0" applyFont="0" applyFill="0" applyAlignment="0"/>
    <xf numFmtId="0" fontId="2" fillId="0" borderId="0" applyNumberFormat="0" applyFill="0" applyAlignment="0"/>
    <xf numFmtId="0" fontId="2" fillId="0" borderId="0" applyNumberFormat="0" applyFill="0" applyAlignment="0"/>
    <xf numFmtId="0" fontId="2" fillId="0" borderId="0" applyNumberFormat="0" applyFill="0" applyAlignment="0"/>
    <xf numFmtId="0" fontId="2" fillId="0" borderId="0" applyNumberFormat="0" applyFill="0" applyAlignment="0"/>
    <xf numFmtId="0" fontId="2" fillId="0" borderId="0" applyNumberFormat="0" applyFill="0" applyAlignment="0"/>
    <xf numFmtId="0" fontId="21" fillId="0" borderId="0" applyNumberFormat="0" applyFont="0" applyFill="0" applyAlignment="0"/>
    <xf numFmtId="0" fontId="2" fillId="0" borderId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1" fillId="0" borderId="0" applyNumberFormat="0" applyFont="0" applyFill="0" applyAlignment="0"/>
    <xf numFmtId="0" fontId="2" fillId="0" borderId="0"/>
    <xf numFmtId="0" fontId="21" fillId="0" borderId="0" applyNumberFormat="0" applyFont="0" applyFill="0" applyAlignment="0"/>
    <xf numFmtId="0" fontId="105" fillId="42" borderId="0" applyNumberFormat="0" applyBorder="0" applyAlignment="0" applyProtection="0"/>
    <xf numFmtId="0" fontId="44" fillId="0" borderId="2"/>
    <xf numFmtId="0" fontId="2" fillId="0" borderId="0"/>
    <xf numFmtId="0" fontId="44" fillId="0" borderId="2"/>
    <xf numFmtId="0" fontId="44" fillId="0" borderId="2"/>
    <xf numFmtId="0" fontId="44" fillId="0" borderId="2"/>
    <xf numFmtId="0" fontId="44" fillId="0" borderId="2"/>
    <xf numFmtId="0" fontId="44" fillId="0" borderId="2"/>
    <xf numFmtId="0" fontId="44" fillId="0" borderId="2"/>
    <xf numFmtId="0" fontId="44" fillId="0" borderId="2"/>
    <xf numFmtId="0" fontId="2" fillId="0" borderId="0"/>
    <xf numFmtId="0" fontId="2" fillId="0" borderId="0"/>
    <xf numFmtId="0" fontId="65" fillId="0" borderId="0"/>
    <xf numFmtId="0" fontId="2" fillId="0" borderId="0"/>
    <xf numFmtId="37" fontId="106" fillId="0" borderId="0"/>
    <xf numFmtId="0" fontId="2" fillId="0" borderId="0"/>
    <xf numFmtId="0" fontId="107" fillId="0" borderId="0"/>
    <xf numFmtId="0" fontId="107" fillId="0" borderId="0"/>
    <xf numFmtId="0" fontId="107" fillId="0" borderId="0"/>
    <xf numFmtId="257" fontId="1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257" fontId="14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8" fillId="0" borderId="0"/>
    <xf numFmtId="0" fontId="108" fillId="0" borderId="0"/>
    <xf numFmtId="0" fontId="5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8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64" fillId="0" borderId="0" applyAlignment="0"/>
    <xf numFmtId="0" fontId="2" fillId="0" borderId="0"/>
    <xf numFmtId="0" fontId="10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4" fillId="0" borderId="0" applyAlignment="0"/>
    <xf numFmtId="0" fontId="64" fillId="0" borderId="0" applyAlignment="0"/>
    <xf numFmtId="0" fontId="64" fillId="0" borderId="0" applyAlignment="0"/>
    <xf numFmtId="0" fontId="64" fillId="0" borderId="0" applyAlignment="0"/>
    <xf numFmtId="0" fontId="64" fillId="0" borderId="0" applyAlignment="0"/>
    <xf numFmtId="0" fontId="64" fillId="0" borderId="0" applyAlignment="0"/>
    <xf numFmtId="0" fontId="64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5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Alignment="0"/>
    <xf numFmtId="0" fontId="2" fillId="0" borderId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Alignment="0"/>
    <xf numFmtId="0" fontId="2" fillId="0" borderId="0" applyAlignment="0"/>
    <xf numFmtId="0" fontId="2" fillId="0" borderId="0" applyAlignment="0"/>
    <xf numFmtId="0" fontId="2" fillId="0" borderId="0" applyAlignment="0"/>
    <xf numFmtId="0" fontId="2" fillId="0" borderId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2" fillId="0" borderId="0"/>
    <xf numFmtId="0" fontId="112" fillId="0" borderId="0" applyProtection="0"/>
    <xf numFmtId="0" fontId="112" fillId="0" borderId="0" applyProtection="0"/>
    <xf numFmtId="0" fontId="112" fillId="0" borderId="0" applyProtection="0"/>
    <xf numFmtId="0" fontId="112" fillId="0" borderId="0" applyProtection="0"/>
    <xf numFmtId="0" fontId="112" fillId="0" borderId="0" applyProtection="0"/>
    <xf numFmtId="0" fontId="62" fillId="0" borderId="0"/>
    <xf numFmtId="0" fontId="2" fillId="0" borderId="0"/>
    <xf numFmtId="0" fontId="2" fillId="0" borderId="0"/>
    <xf numFmtId="0" fontId="43" fillId="0" borderId="0"/>
    <xf numFmtId="0" fontId="5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43" fillId="0" borderId="0"/>
    <xf numFmtId="0" fontId="110" fillId="0" borderId="0"/>
    <xf numFmtId="0" fontId="110" fillId="0" borderId="0"/>
    <xf numFmtId="0" fontId="110" fillId="0" borderId="0"/>
    <xf numFmtId="0" fontId="43" fillId="0" borderId="0"/>
    <xf numFmtId="0" fontId="43" fillId="0" borderId="0"/>
    <xf numFmtId="0" fontId="4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113" fillId="0" borderId="0" applyNumberFormat="0" applyFill="0" applyBorder="0" applyProtection="0">
      <alignment vertical="top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2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3" borderId="32" applyNumberFormat="0" applyFont="0" applyAlignment="0" applyProtection="0"/>
    <xf numFmtId="3" fontId="14" fillId="0" borderId="0"/>
    <xf numFmtId="3" fontId="14" fillId="0" borderId="0"/>
    <xf numFmtId="0" fontId="2" fillId="0" borderId="0"/>
    <xf numFmtId="3" fontId="14" fillId="0" borderId="0"/>
    <xf numFmtId="3" fontId="14" fillId="0" borderId="0"/>
    <xf numFmtId="3" fontId="14" fillId="0" borderId="0"/>
    <xf numFmtId="3" fontId="14" fillId="0" borderId="0"/>
    <xf numFmtId="3" fontId="14" fillId="0" borderId="0"/>
    <xf numFmtId="0" fontId="2" fillId="0" borderId="0"/>
    <xf numFmtId="224" fontId="115" fillId="0" borderId="0" applyFont="0" applyFill="0" applyBorder="0" applyAlignment="0" applyProtection="0"/>
    <xf numFmtId="223" fontId="1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116" fillId="31" borderId="33" applyNumberFormat="0" applyAlignment="0" applyProtection="0"/>
    <xf numFmtId="14" fontId="39" fillId="0" borderId="0">
      <alignment horizontal="center" wrapText="1"/>
      <protection locked="0"/>
    </xf>
    <xf numFmtId="0" fontId="2" fillId="0" borderId="0"/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14" fontId="39" fillId="0" borderId="0">
      <alignment horizontal="center" wrapText="1"/>
      <protection locked="0"/>
    </xf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34" applyNumberFormat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5" fontId="117" fillId="0" borderId="0"/>
    <xf numFmtId="0" fontId="2" fillId="0" borderId="0"/>
    <xf numFmtId="5" fontId="117" fillId="0" borderId="0"/>
    <xf numFmtId="5" fontId="117" fillId="0" borderId="0"/>
    <xf numFmtId="5" fontId="117" fillId="0" borderId="0"/>
    <xf numFmtId="5" fontId="117" fillId="0" borderId="0"/>
    <xf numFmtId="5" fontId="117" fillId="0" borderId="0"/>
    <xf numFmtId="5" fontId="117" fillId="0" borderId="0"/>
    <xf numFmtId="5" fontId="117" fillId="0" borderId="0"/>
    <xf numFmtId="0" fontId="2" fillId="0" borderId="0"/>
    <xf numFmtId="0" fontId="18" fillId="0" borderId="0" applyNumberFormat="0" applyFont="0" applyFill="0" applyBorder="0" applyAlignment="0" applyProtection="0">
      <alignment horizontal="left"/>
    </xf>
    <xf numFmtId="0" fontId="2" fillId="0" borderId="0"/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258" fontId="2" fillId="0" borderId="0" applyNumberFormat="0" applyFill="0" applyBorder="0" applyAlignment="0" applyProtection="0">
      <alignment horizontal="left"/>
    </xf>
    <xf numFmtId="0" fontId="2" fillId="0" borderId="0"/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258" fontId="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1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1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225" fontId="17" fillId="0" borderId="35" applyNumberFormat="0" applyBorder="0">
      <alignment horizontal="center"/>
    </xf>
    <xf numFmtId="0" fontId="101" fillId="0" borderId="0"/>
    <xf numFmtId="0" fontId="101" fillId="0" borderId="0"/>
    <xf numFmtId="0" fontId="101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21" fillId="39" borderId="0">
      <alignment wrapText="1"/>
    </xf>
    <xf numFmtId="40" fontId="122" fillId="0" borderId="0" applyBorder="0">
      <alignment horizontal="right"/>
    </xf>
    <xf numFmtId="0" fontId="2" fillId="0" borderId="0"/>
    <xf numFmtId="40" fontId="122" fillId="0" borderId="0" applyBorder="0">
      <alignment horizontal="right"/>
    </xf>
    <xf numFmtId="40" fontId="122" fillId="0" borderId="0" applyBorder="0">
      <alignment horizontal="right"/>
    </xf>
    <xf numFmtId="40" fontId="122" fillId="0" borderId="0" applyBorder="0">
      <alignment horizontal="right"/>
    </xf>
    <xf numFmtId="40" fontId="122" fillId="0" borderId="0" applyBorder="0">
      <alignment horizontal="right"/>
    </xf>
    <xf numFmtId="40" fontId="122" fillId="0" borderId="0" applyBorder="0">
      <alignment horizontal="right"/>
    </xf>
    <xf numFmtId="40" fontId="122" fillId="0" borderId="0" applyBorder="0">
      <alignment horizontal="right"/>
    </xf>
    <xf numFmtId="40" fontId="122" fillId="0" borderId="0" applyBorder="0">
      <alignment horizontal="right"/>
    </xf>
    <xf numFmtId="0" fontId="2" fillId="0" borderId="0"/>
    <xf numFmtId="259" fontId="44" fillId="0" borderId="12">
      <alignment horizontal="right" vertical="center"/>
    </xf>
    <xf numFmtId="260" fontId="38" fillId="0" borderId="36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0" fontId="38" fillId="0" borderId="36">
      <alignment horizontal="right" vertical="center"/>
    </xf>
    <xf numFmtId="260" fontId="38" fillId="0" borderId="36">
      <alignment horizontal="right" vertical="center"/>
    </xf>
    <xf numFmtId="260" fontId="38" fillId="0" borderId="36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9" fontId="38" fillId="0" borderId="12">
      <alignment horizontal="right" vertical="center"/>
    </xf>
    <xf numFmtId="259" fontId="44" fillId="0" borderId="12">
      <alignment horizontal="right" vertical="center"/>
    </xf>
    <xf numFmtId="259" fontId="38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38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0" fontId="2" fillId="0" borderId="0"/>
    <xf numFmtId="259" fontId="38" fillId="0" borderId="12">
      <alignment horizontal="right" vertical="center"/>
    </xf>
    <xf numFmtId="259" fontId="38" fillId="0" borderId="12">
      <alignment horizontal="right" vertical="center"/>
    </xf>
    <xf numFmtId="259" fontId="38" fillId="0" borderId="12">
      <alignment horizontal="right" vertical="center"/>
    </xf>
    <xf numFmtId="259" fontId="38" fillId="0" borderId="12">
      <alignment horizontal="right" vertical="center"/>
    </xf>
    <xf numFmtId="259" fontId="38" fillId="0" borderId="12">
      <alignment horizontal="right" vertical="center"/>
    </xf>
    <xf numFmtId="259" fontId="38" fillId="0" borderId="12">
      <alignment horizontal="right" vertical="center"/>
    </xf>
    <xf numFmtId="0" fontId="2" fillId="0" borderId="0"/>
    <xf numFmtId="263" fontId="14" fillId="0" borderId="12">
      <alignment horizontal="right" vertical="center"/>
    </xf>
    <xf numFmtId="0" fontId="2" fillId="0" borderId="0"/>
    <xf numFmtId="263" fontId="14" fillId="0" borderId="12">
      <alignment horizontal="right" vertical="center"/>
    </xf>
    <xf numFmtId="263" fontId="14" fillId="0" borderId="12">
      <alignment horizontal="right" vertical="center"/>
    </xf>
    <xf numFmtId="263" fontId="14" fillId="0" borderId="12">
      <alignment horizontal="right" vertical="center"/>
    </xf>
    <xf numFmtId="263" fontId="14" fillId="0" borderId="12">
      <alignment horizontal="right" vertical="center"/>
    </xf>
    <xf numFmtId="263" fontId="14" fillId="0" borderId="12">
      <alignment horizontal="right" vertical="center"/>
    </xf>
    <xf numFmtId="263" fontId="14" fillId="0" borderId="12">
      <alignment horizontal="right" vertical="center"/>
    </xf>
    <xf numFmtId="263" fontId="1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0" fontId="2" fillId="0" borderId="0"/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0" fontId="2" fillId="0" borderId="0"/>
    <xf numFmtId="259" fontId="44" fillId="0" borderId="12">
      <alignment horizontal="right" vertical="center"/>
    </xf>
    <xf numFmtId="0" fontId="2" fillId="0" borderId="0"/>
    <xf numFmtId="0" fontId="2" fillId="0" borderId="0"/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62" fontId="38" fillId="0" borderId="12">
      <alignment horizontal="right" vertical="center"/>
    </xf>
    <xf numFmtId="0" fontId="2" fillId="0" borderId="0"/>
    <xf numFmtId="264" fontId="38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259" fontId="44" fillId="0" borderId="12">
      <alignment horizontal="right" vertical="center"/>
    </xf>
    <xf numFmtId="262" fontId="38" fillId="0" borderId="12">
      <alignment horizontal="right" vertical="center"/>
    </xf>
    <xf numFmtId="259" fontId="4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9" fontId="44" fillId="0" borderId="12">
      <alignment horizontal="right" vertical="center"/>
    </xf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9" fontId="4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4" fontId="38" fillId="0" borderId="12">
      <alignment horizontal="right" vertical="center"/>
    </xf>
    <xf numFmtId="0" fontId="2" fillId="0" borderId="0"/>
    <xf numFmtId="261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5" fontId="1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261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264" fontId="38" fillId="0" borderId="12">
      <alignment horizontal="right" vertical="center"/>
    </xf>
    <xf numFmtId="255" fontId="14" fillId="0" borderId="12">
      <alignment horizontal="right" vertical="center"/>
    </xf>
    <xf numFmtId="255" fontId="14" fillId="0" borderId="12">
      <alignment horizontal="right" vertical="center"/>
    </xf>
    <xf numFmtId="0" fontId="2" fillId="0" borderId="0"/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9" fontId="44" fillId="0" borderId="12">
      <alignment horizontal="right" vertical="center"/>
    </xf>
    <xf numFmtId="0" fontId="2" fillId="0" borderId="0"/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259" fontId="44" fillId="0" borderId="12">
      <alignment horizontal="right" vertical="center"/>
    </xf>
    <xf numFmtId="0" fontId="2" fillId="0" borderId="0"/>
    <xf numFmtId="0" fontId="2" fillId="0" borderId="0"/>
    <xf numFmtId="259" fontId="44" fillId="0" borderId="12">
      <alignment horizontal="right" vertical="center"/>
    </xf>
    <xf numFmtId="262" fontId="38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5" fontId="14" fillId="0" borderId="12">
      <alignment horizontal="right" vertical="center"/>
    </xf>
    <xf numFmtId="259" fontId="44" fillId="0" borderId="12">
      <alignment horizontal="right" vertical="center"/>
    </xf>
    <xf numFmtId="0" fontId="2" fillId="0" borderId="0"/>
    <xf numFmtId="0" fontId="2" fillId="0" borderId="0"/>
    <xf numFmtId="259" fontId="44" fillId="0" borderId="12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9" fontId="123" fillId="0" borderId="0">
      <alignment horizontal="justify" vertical="center" wrapText="1"/>
    </xf>
    <xf numFmtId="0" fontId="124" fillId="0" borderId="0">
      <alignment horizontal="center"/>
    </xf>
    <xf numFmtId="0" fontId="125" fillId="0" borderId="31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0" applyNumberFormat="0" applyFill="0" applyBorder="0" applyAlignment="0" applyProtection="0"/>
    <xf numFmtId="0" fontId="2" fillId="0" borderId="0"/>
    <xf numFmtId="0" fontId="21" fillId="0" borderId="37" applyProtection="0"/>
    <xf numFmtId="0" fontId="2" fillId="0" borderId="0"/>
    <xf numFmtId="266" fontId="44" fillId="0" borderId="12">
      <alignment horizontal="center"/>
    </xf>
    <xf numFmtId="267" fontId="38" fillId="0" borderId="36">
      <alignment horizontal="center"/>
    </xf>
    <xf numFmtId="266" fontId="44" fillId="0" borderId="12">
      <alignment horizontal="center"/>
    </xf>
    <xf numFmtId="266" fontId="44" fillId="0" borderId="12">
      <alignment horizontal="center"/>
    </xf>
    <xf numFmtId="267" fontId="38" fillId="0" borderId="36">
      <alignment horizontal="center"/>
    </xf>
    <xf numFmtId="267" fontId="38" fillId="0" borderId="36">
      <alignment horizontal="center"/>
    </xf>
    <xf numFmtId="267" fontId="38" fillId="0" borderId="36">
      <alignment horizontal="center"/>
    </xf>
    <xf numFmtId="256" fontId="14" fillId="0" borderId="12">
      <alignment horizontal="center"/>
    </xf>
    <xf numFmtId="0" fontId="127" fillId="0" borderId="0">
      <alignment vertical="center" wrapText="1"/>
      <protection locked="0"/>
    </xf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8" fontId="2" fillId="0" borderId="14" applyFont="0" applyFill="0" applyBorder="0" applyProtection="0">
      <alignment horizontal="center"/>
      <protection locked="0"/>
    </xf>
    <xf numFmtId="269" fontId="53" fillId="0" borderId="4" applyFont="0" applyFill="0" applyBorder="0" applyProtection="0">
      <alignment horizontal="center"/>
    </xf>
    <xf numFmtId="38" fontId="2" fillId="0" borderId="2" applyFont="0" applyFill="0" applyBorder="0" applyAlignment="0" applyProtection="0">
      <protection locked="0"/>
    </xf>
    <xf numFmtId="15" fontId="2" fillId="0" borderId="2" applyFont="0" applyFill="0" applyBorder="0" applyProtection="0">
      <alignment horizontal="center"/>
      <protection locked="0"/>
    </xf>
    <xf numFmtId="10" fontId="2" fillId="0" borderId="2" applyFont="0" applyFill="0" applyBorder="0" applyProtection="0">
      <alignment horizontal="center"/>
      <protection locked="0"/>
    </xf>
    <xf numFmtId="270" fontId="2" fillId="0" borderId="2" applyFont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271" fontId="44" fillId="0" borderId="0"/>
    <xf numFmtId="272" fontId="38" fillId="0" borderId="0"/>
    <xf numFmtId="271" fontId="44" fillId="0" borderId="0"/>
    <xf numFmtId="271" fontId="44" fillId="0" borderId="0"/>
    <xf numFmtId="272" fontId="38" fillId="0" borderId="0"/>
    <xf numFmtId="272" fontId="38" fillId="0" borderId="0"/>
    <xf numFmtId="272" fontId="38" fillId="0" borderId="0"/>
    <xf numFmtId="273" fontId="44" fillId="0" borderId="2"/>
    <xf numFmtId="274" fontId="38" fillId="0" borderId="15"/>
    <xf numFmtId="275" fontId="38" fillId="0" borderId="2"/>
    <xf numFmtId="275" fontId="38" fillId="0" borderId="2"/>
    <xf numFmtId="274" fontId="38" fillId="0" borderId="15"/>
    <xf numFmtId="274" fontId="38" fillId="0" borderId="15"/>
    <xf numFmtId="274" fontId="38" fillId="0" borderId="15"/>
    <xf numFmtId="276" fontId="14" fillId="0" borderId="2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38" applyFill="0" applyBorder="0" applyAlignment="0">
      <alignment horizontal="center"/>
    </xf>
    <xf numFmtId="0" fontId="2" fillId="0" borderId="0"/>
    <xf numFmtId="5" fontId="17" fillId="0" borderId="10">
      <alignment horizontal="left" vertical="top"/>
    </xf>
    <xf numFmtId="0" fontId="2" fillId="0" borderId="0"/>
    <xf numFmtId="5" fontId="17" fillId="0" borderId="10">
      <alignment horizontal="left" vertical="top"/>
    </xf>
    <xf numFmtId="5" fontId="17" fillId="0" borderId="10">
      <alignment horizontal="left" vertical="top"/>
    </xf>
    <xf numFmtId="5" fontId="17" fillId="0" borderId="10">
      <alignment horizontal="left" vertical="top"/>
    </xf>
    <xf numFmtId="5" fontId="17" fillId="0" borderId="10">
      <alignment horizontal="left" vertical="top"/>
    </xf>
    <xf numFmtId="5" fontId="17" fillId="0" borderId="10">
      <alignment horizontal="left" vertical="top"/>
    </xf>
    <xf numFmtId="5" fontId="17" fillId="0" borderId="10">
      <alignment horizontal="left" vertical="top"/>
    </xf>
    <xf numFmtId="5" fontId="17" fillId="0" borderId="10">
      <alignment horizontal="left" vertical="top"/>
    </xf>
    <xf numFmtId="0" fontId="2" fillId="0" borderId="0"/>
    <xf numFmtId="0" fontId="129" fillId="0" borderId="10">
      <alignment horizontal="left" vertical="center"/>
    </xf>
    <xf numFmtId="0" fontId="2" fillId="0" borderId="0"/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129" fillId="0" borderId="10">
      <alignment horizontal="left" vertical="center"/>
    </xf>
    <xf numFmtId="0" fontId="2" fillId="0" borderId="0"/>
    <xf numFmtId="0" fontId="2" fillId="0" borderId="0"/>
    <xf numFmtId="0" fontId="2" fillId="0" borderId="0"/>
    <xf numFmtId="5" fontId="130" fillId="0" borderId="6">
      <alignment horizontal="left" vertical="top"/>
    </xf>
    <xf numFmtId="0" fontId="2" fillId="0" borderId="0"/>
    <xf numFmtId="5" fontId="130" fillId="0" borderId="6">
      <alignment horizontal="left" vertical="top"/>
    </xf>
    <xf numFmtId="5" fontId="130" fillId="0" borderId="6">
      <alignment horizontal="left" vertical="top"/>
    </xf>
    <xf numFmtId="5" fontId="130" fillId="0" borderId="6">
      <alignment horizontal="left" vertical="top"/>
    </xf>
    <xf numFmtId="5" fontId="130" fillId="0" borderId="6">
      <alignment horizontal="left" vertical="top"/>
    </xf>
    <xf numFmtId="5" fontId="130" fillId="0" borderId="6">
      <alignment horizontal="left" vertical="top"/>
    </xf>
    <xf numFmtId="5" fontId="130" fillId="0" borderId="6">
      <alignment horizontal="left" vertical="top"/>
    </xf>
    <xf numFmtId="5" fontId="130" fillId="0" borderId="6">
      <alignment horizontal="left" vertical="top"/>
    </xf>
    <xf numFmtId="0" fontId="2" fillId="0" borderId="0"/>
    <xf numFmtId="0" fontId="2" fillId="0" borderId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0" fontId="2" fillId="0" borderId="0"/>
    <xf numFmtId="0" fontId="2" fillId="0" borderId="0"/>
    <xf numFmtId="0" fontId="131" fillId="0" borderId="0" applyNumberFormat="0" applyFill="0" applyBorder="0" applyAlignment="0" applyProtection="0"/>
    <xf numFmtId="0" fontId="2" fillId="0" borderId="0"/>
    <xf numFmtId="0" fontId="1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 applyNumberFormat="0" applyFill="0" applyBorder="0" applyAlignment="0" applyProtection="0"/>
    <xf numFmtId="0" fontId="133" fillId="0" borderId="0">
      <alignment vertical="center"/>
    </xf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43" fillId="0" borderId="0">
      <alignment vertical="center"/>
    </xf>
    <xf numFmtId="40" fontId="135" fillId="0" borderId="0" applyFont="0" applyFill="0" applyBorder="0" applyAlignment="0" applyProtection="0"/>
    <xf numFmtId="38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9" fontId="136" fillId="0" borderId="0" applyBorder="0" applyAlignment="0" applyProtection="0"/>
    <xf numFmtId="0" fontId="137" fillId="0" borderId="0"/>
    <xf numFmtId="0" fontId="2" fillId="0" borderId="0"/>
    <xf numFmtId="0" fontId="2" fillId="0" borderId="0"/>
    <xf numFmtId="0" fontId="2" fillId="0" borderId="0"/>
    <xf numFmtId="0" fontId="138" fillId="0" borderId="39"/>
    <xf numFmtId="0" fontId="2" fillId="0" borderId="0"/>
    <xf numFmtId="0" fontId="2" fillId="0" borderId="0"/>
    <xf numFmtId="0" fontId="2" fillId="0" borderId="0"/>
    <xf numFmtId="0" fontId="2" fillId="0" borderId="0"/>
    <xf numFmtId="0" fontId="138" fillId="0" borderId="3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9" fontId="139" fillId="0" borderId="0" applyFont="0" applyFill="0" applyBorder="0" applyAlignment="0" applyProtection="0"/>
    <xf numFmtId="280" fontId="139" fillId="0" borderId="0" applyFont="0" applyFill="0" applyBorder="0" applyAlignment="0" applyProtection="0"/>
    <xf numFmtId="0" fontId="2" fillId="0" borderId="0"/>
    <xf numFmtId="0" fontId="21" fillId="0" borderId="0"/>
    <xf numFmtId="281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140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/>
    <xf numFmtId="0" fontId="73" fillId="0" borderId="0"/>
    <xf numFmtId="238" fontId="2" fillId="0" borderId="0" applyFont="0" applyFill="0" applyBorder="0" applyAlignment="0" applyProtection="0"/>
    <xf numFmtId="281" fontId="2" fillId="0" borderId="0" applyFont="0" applyFill="0" applyBorder="0" applyAlignment="0" applyProtection="0"/>
    <xf numFmtId="0" fontId="2" fillId="0" borderId="0"/>
    <xf numFmtId="282" fontId="112" fillId="0" borderId="0" applyFont="0" applyFill="0" applyBorder="0" applyAlignment="0" applyProtection="0"/>
    <xf numFmtId="283" fontId="144" fillId="0" borderId="0" applyFont="0" applyFill="0" applyBorder="0" applyAlignment="0" applyProtection="0"/>
    <xf numFmtId="284" fontId="112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1" fontId="4" fillId="0" borderId="0" xfId="2" applyNumberFormat="1" applyFont="1" applyAlignment="1">
      <alignment vertical="center"/>
    </xf>
    <xf numFmtId="1" fontId="5" fillId="0" borderId="0" xfId="2" applyNumberFormat="1" applyFont="1" applyAlignment="1">
      <alignment vertical="center"/>
    </xf>
    <xf numFmtId="3" fontId="5" fillId="0" borderId="0" xfId="2" applyNumberFormat="1" applyFont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3" fontId="5" fillId="0" borderId="2" xfId="2" quotePrefix="1" applyNumberFormat="1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 wrapText="1"/>
    </xf>
    <xf numFmtId="3" fontId="3" fillId="0" borderId="2" xfId="2" applyNumberFormat="1" applyFont="1" applyBorder="1" applyAlignment="1">
      <alignment horizontal="center" vertical="center" wrapText="1"/>
    </xf>
    <xf numFmtId="49" fontId="3" fillId="0" borderId="2" xfId="2" quotePrefix="1" applyNumberFormat="1" applyFont="1" applyBorder="1" applyAlignment="1">
      <alignment horizontal="center" vertical="center" wrapText="1"/>
    </xf>
    <xf numFmtId="3" fontId="3" fillId="0" borderId="2" xfId="2" quotePrefix="1" applyNumberFormat="1" applyFont="1" applyBorder="1" applyAlignment="1">
      <alignment horizontal="center" vertical="center" wrapText="1"/>
    </xf>
    <xf numFmtId="3" fontId="3" fillId="0" borderId="2" xfId="2" quotePrefix="1" applyNumberFormat="1" applyFont="1" applyBorder="1" applyAlignment="1">
      <alignment horizontal="right" vertical="center" wrapText="1"/>
    </xf>
    <xf numFmtId="3" fontId="3" fillId="0" borderId="0" xfId="2" applyNumberFormat="1" applyFont="1" applyAlignment="1">
      <alignment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1" fontId="3" fillId="0" borderId="2" xfId="2" applyNumberFormat="1" applyFont="1" applyBorder="1" applyAlignment="1">
      <alignment horizontal="left" vertical="center" wrapText="1"/>
    </xf>
    <xf numFmtId="49" fontId="3" fillId="0" borderId="2" xfId="2" applyNumberFormat="1" applyFont="1" applyBorder="1" applyAlignment="1">
      <alignment horizontal="center" vertical="center"/>
    </xf>
    <xf numFmtId="1" fontId="3" fillId="0" borderId="2" xfId="2" applyNumberFormat="1" applyFont="1" applyBorder="1" applyAlignment="1">
      <alignment vertical="center" wrapText="1"/>
    </xf>
    <xf numFmtId="1" fontId="3" fillId="0" borderId="2" xfId="2" applyNumberFormat="1" applyFont="1" applyBorder="1" applyAlignment="1">
      <alignment horizontal="center" vertical="center" wrapText="1"/>
    </xf>
    <xf numFmtId="167" fontId="7" fillId="0" borderId="2" xfId="1" applyNumberFormat="1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center" vertical="center"/>
    </xf>
    <xf numFmtId="1" fontId="3" fillId="0" borderId="0" xfId="2" applyNumberFormat="1" applyFont="1" applyAlignment="1">
      <alignment vertical="center"/>
    </xf>
    <xf numFmtId="49" fontId="8" fillId="0" borderId="2" xfId="2" applyNumberFormat="1" applyFont="1" applyBorder="1" applyAlignment="1">
      <alignment horizontal="center" vertical="center"/>
    </xf>
    <xf numFmtId="1" fontId="8" fillId="0" borderId="2" xfId="2" applyNumberFormat="1" applyFont="1" applyBorder="1" applyAlignment="1">
      <alignment vertical="center" wrapText="1"/>
    </xf>
    <xf numFmtId="1" fontId="8" fillId="0" borderId="2" xfId="2" applyNumberFormat="1" applyFont="1" applyBorder="1" applyAlignment="1">
      <alignment horizontal="center" vertical="center" wrapText="1"/>
    </xf>
    <xf numFmtId="1" fontId="8" fillId="0" borderId="0" xfId="2" applyNumberFormat="1" applyFont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right" vertical="center"/>
    </xf>
    <xf numFmtId="3" fontId="5" fillId="0" borderId="2" xfId="2" quotePrefix="1" applyNumberFormat="1" applyFont="1" applyBorder="1" applyAlignment="1">
      <alignment horizontal="right" vertical="center" wrapText="1"/>
    </xf>
    <xf numFmtId="1" fontId="5" fillId="0" borderId="2" xfId="2" applyNumberFormat="1" applyFont="1" applyBorder="1" applyAlignment="1">
      <alignment horizontal="center" vertical="center" wrapText="1"/>
    </xf>
    <xf numFmtId="1" fontId="5" fillId="0" borderId="2" xfId="2" quotePrefix="1" applyNumberFormat="1" applyFont="1" applyBorder="1" applyAlignment="1">
      <alignment vertical="center" wrapText="1"/>
    </xf>
    <xf numFmtId="3" fontId="7" fillId="0" borderId="2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vertical="center" wrapText="1"/>
    </xf>
    <xf numFmtId="3" fontId="5" fillId="0" borderId="2" xfId="2" applyNumberFormat="1" applyFont="1" applyBorder="1" applyAlignment="1">
      <alignment vertical="center"/>
    </xf>
    <xf numFmtId="3" fontId="5" fillId="0" borderId="2" xfId="2" quotePrefix="1" applyNumberFormat="1" applyFont="1" applyBorder="1" applyAlignment="1">
      <alignment vertical="center" wrapText="1"/>
    </xf>
    <xf numFmtId="1" fontId="5" fillId="0" borderId="0" xfId="2" applyNumberFormat="1" applyFont="1" applyFill="1" applyAlignment="1">
      <alignment horizontal="center" vertical="center"/>
    </xf>
    <xf numFmtId="168" fontId="5" fillId="0" borderId="2" xfId="3" applyNumberFormat="1" applyFont="1" applyFill="1" applyBorder="1" applyAlignment="1">
      <alignment horizontal="right" vertical="center"/>
    </xf>
    <xf numFmtId="1" fontId="5" fillId="0" borderId="2" xfId="2" applyNumberFormat="1" applyFont="1" applyBorder="1" applyAlignment="1">
      <alignment horizontal="right" vertical="center"/>
    </xf>
    <xf numFmtId="1" fontId="5" fillId="2" borderId="0" xfId="2" applyNumberFormat="1" applyFont="1" applyFill="1" applyAlignment="1">
      <alignment vertical="center"/>
    </xf>
    <xf numFmtId="49" fontId="5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vertical="center" wrapText="1"/>
    </xf>
    <xf numFmtId="1" fontId="5" fillId="0" borderId="0" xfId="2" applyNumberFormat="1" applyFont="1" applyAlignment="1">
      <alignment horizontal="center" vertical="center" wrapText="1"/>
    </xf>
    <xf numFmtId="1" fontId="5" fillId="0" borderId="0" xfId="2" applyNumberFormat="1" applyFont="1" applyAlignment="1">
      <alignment horizontal="right" vertical="center"/>
    </xf>
    <xf numFmtId="1" fontId="5" fillId="2" borderId="0" xfId="2" applyNumberFormat="1" applyFont="1" applyFill="1" applyAlignment="1">
      <alignment horizontal="right" vertical="center"/>
    </xf>
    <xf numFmtId="1" fontId="5" fillId="0" borderId="0" xfId="2" applyNumberFormat="1" applyFont="1" applyAlignment="1">
      <alignment horizontal="center" vertical="center"/>
    </xf>
    <xf numFmtId="168" fontId="5" fillId="0" borderId="0" xfId="3" applyNumberFormat="1" applyFont="1" applyFill="1" applyAlignment="1">
      <alignment horizontal="right" vertical="center"/>
    </xf>
    <xf numFmtId="49" fontId="5" fillId="0" borderId="0" xfId="2" applyNumberFormat="1" applyFont="1" applyAlignment="1">
      <alignment vertical="center"/>
    </xf>
    <xf numFmtId="168" fontId="5" fillId="0" borderId="0" xfId="3" applyNumberFormat="1" applyFont="1" applyFill="1" applyAlignment="1">
      <alignment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2" xfId="2" applyNumberFormat="1" applyFont="1" applyBorder="1" applyAlignment="1">
      <alignment horizontal="center" vertical="center" wrapText="1"/>
    </xf>
    <xf numFmtId="3" fontId="5" fillId="0" borderId="2" xfId="2" quotePrefix="1" applyNumberFormat="1" applyFont="1" applyFill="1" applyBorder="1" applyAlignment="1">
      <alignment horizontal="center" vertical="center" wrapText="1"/>
    </xf>
    <xf numFmtId="168" fontId="3" fillId="0" borderId="2" xfId="6" quotePrefix="1" applyNumberFormat="1" applyFont="1" applyBorder="1" applyAlignment="1">
      <alignment horizontal="center" vertical="center" wrapText="1"/>
    </xf>
    <xf numFmtId="3" fontId="7" fillId="0" borderId="2" xfId="2" quotePrefix="1" applyNumberFormat="1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left" vertical="center" wrapText="1"/>
    </xf>
    <xf numFmtId="168" fontId="3" fillId="0" borderId="2" xfId="6" quotePrefix="1" applyNumberFormat="1" applyFont="1" applyBorder="1" applyAlignment="1">
      <alignment horizontal="right" vertical="center" wrapText="1"/>
    </xf>
    <xf numFmtId="168" fontId="3" fillId="0" borderId="2" xfId="6" applyNumberFormat="1" applyFont="1" applyFill="1" applyBorder="1" applyAlignment="1">
      <alignment horizontal="right" vertical="center" wrapText="1"/>
    </xf>
    <xf numFmtId="3" fontId="3" fillId="0" borderId="2" xfId="2" quotePrefix="1" applyNumberFormat="1" applyFont="1" applyFill="1" applyBorder="1" applyAlignment="1">
      <alignment horizontal="center" vertical="center" wrapText="1"/>
    </xf>
    <xf numFmtId="1" fontId="5" fillId="0" borderId="2" xfId="2" applyNumberFormat="1" applyFont="1" applyBorder="1" applyAlignment="1">
      <alignment vertical="center"/>
    </xf>
    <xf numFmtId="167" fontId="3" fillId="0" borderId="2" xfId="7" applyNumberFormat="1" applyFont="1" applyFill="1" applyBorder="1" applyAlignment="1">
      <alignment horizontal="right" vertical="center" wrapText="1"/>
    </xf>
    <xf numFmtId="1" fontId="5" fillId="0" borderId="2" xfId="2" applyNumberFormat="1" applyFont="1" applyFill="1" applyBorder="1" applyAlignment="1">
      <alignment horizontal="right" vertical="center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right" vertical="center"/>
    </xf>
    <xf numFmtId="1" fontId="8" fillId="0" borderId="2" xfId="2" applyNumberFormat="1" applyFont="1" applyFill="1" applyBorder="1" applyAlignment="1">
      <alignment horizontal="right" vertical="center"/>
    </xf>
    <xf numFmtId="168" fontId="12" fillId="0" borderId="2" xfId="6" applyNumberFormat="1" applyFont="1" applyFill="1" applyBorder="1" applyAlignment="1">
      <alignment horizontal="right" vertical="center" wrapText="1"/>
    </xf>
    <xf numFmtId="168" fontId="5" fillId="0" borderId="2" xfId="6" applyNumberFormat="1" applyFont="1" applyFill="1" applyBorder="1" applyAlignment="1">
      <alignment horizontal="right" vertical="center" wrapText="1"/>
    </xf>
    <xf numFmtId="1" fontId="5" fillId="0" borderId="2" xfId="5" applyNumberFormat="1" applyFont="1" applyBorder="1" applyAlignment="1">
      <alignment horizontal="center" vertical="center" wrapText="1"/>
    </xf>
    <xf numFmtId="167" fontId="5" fillId="0" borderId="2" xfId="7" applyNumberFormat="1" applyFont="1" applyFill="1" applyBorder="1" applyAlignment="1">
      <alignment horizontal="right" vertical="center" wrapText="1"/>
    </xf>
    <xf numFmtId="167" fontId="5" fillId="0" borderId="2" xfId="7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right" vertical="center"/>
    </xf>
    <xf numFmtId="167" fontId="5" fillId="0" borderId="2" xfId="7" quotePrefix="1" applyNumberFormat="1" applyFont="1" applyFill="1" applyBorder="1" applyAlignment="1">
      <alignment horizontal="center" vertical="center" wrapText="1"/>
    </xf>
    <xf numFmtId="168" fontId="5" fillId="0" borderId="2" xfId="6" applyNumberFormat="1" applyFont="1" applyFill="1" applyBorder="1" applyAlignment="1">
      <alignment horizontal="center" vertical="center" wrapText="1"/>
    </xf>
    <xf numFmtId="168" fontId="13" fillId="0" borderId="2" xfId="6" applyNumberFormat="1" applyFont="1" applyFill="1" applyBorder="1" applyAlignment="1">
      <alignment horizontal="right" vertical="center" wrapText="1"/>
    </xf>
    <xf numFmtId="1" fontId="5" fillId="0" borderId="2" xfId="2" applyNumberFormat="1" applyFont="1" applyFill="1" applyBorder="1" applyAlignment="1">
      <alignment vertical="center" wrapText="1"/>
    </xf>
    <xf numFmtId="1" fontId="5" fillId="0" borderId="6" xfId="2" applyNumberFormat="1" applyFont="1" applyFill="1" applyBorder="1" applyAlignment="1">
      <alignment horizontal="right" vertical="center"/>
    </xf>
    <xf numFmtId="1" fontId="5" fillId="0" borderId="0" xfId="2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right" vertical="center"/>
    </xf>
    <xf numFmtId="0" fontId="11" fillId="0" borderId="2" xfId="0" applyFont="1" applyBorder="1" applyAlignment="1">
      <alignment vertical="center"/>
    </xf>
    <xf numFmtId="167" fontId="5" fillId="0" borderId="6" xfId="7" applyNumberFormat="1" applyFont="1" applyFill="1" applyBorder="1" applyAlignment="1">
      <alignment horizontal="center" vertical="center" wrapText="1"/>
    </xf>
    <xf numFmtId="1" fontId="12" fillId="0" borderId="2" xfId="2" quotePrefix="1" applyNumberFormat="1" applyFont="1" applyBorder="1" applyAlignment="1">
      <alignment horizontal="center" vertical="center" wrapText="1"/>
    </xf>
    <xf numFmtId="1" fontId="5" fillId="0" borderId="2" xfId="2" quotePrefix="1" applyNumberFormat="1" applyFont="1" applyBorder="1" applyAlignment="1">
      <alignment horizontal="center" vertical="center" wrapText="1"/>
    </xf>
    <xf numFmtId="0" fontId="3" fillId="0" borderId="0" xfId="3483" applyFont="1" applyFill="1" applyAlignment="1">
      <alignment vertical="center"/>
    </xf>
    <xf numFmtId="167" fontId="3" fillId="0" borderId="0" xfId="2650" applyNumberFormat="1" applyFont="1" applyFill="1" applyAlignment="1">
      <alignment vertical="center"/>
    </xf>
    <xf numFmtId="1" fontId="4" fillId="0" borderId="0" xfId="2" applyNumberFormat="1" applyFont="1" applyAlignment="1">
      <alignment vertical="center" wrapText="1"/>
    </xf>
    <xf numFmtId="0" fontId="149" fillId="0" borderId="2" xfId="0" applyFont="1" applyFill="1" applyBorder="1" applyAlignment="1">
      <alignment horizontal="center" vertical="center" wrapText="1"/>
    </xf>
    <xf numFmtId="0" fontId="150" fillId="0" borderId="2" xfId="3483" applyFont="1" applyFill="1" applyBorder="1" applyAlignment="1">
      <alignment horizontal="center" vertical="center"/>
    </xf>
    <xf numFmtId="0" fontId="150" fillId="0" borderId="2" xfId="3483" applyFont="1" applyFill="1" applyBorder="1" applyAlignment="1">
      <alignment horizontal="left" vertical="center" wrapText="1"/>
    </xf>
    <xf numFmtId="167" fontId="150" fillId="0" borderId="2" xfId="0" applyNumberFormat="1" applyFont="1" applyFill="1" applyBorder="1" applyAlignment="1">
      <alignment horizontal="right" vertical="center" wrapText="1"/>
    </xf>
    <xf numFmtId="0" fontId="150" fillId="0" borderId="2" xfId="3483" applyFont="1" applyFill="1" applyBorder="1" applyAlignment="1">
      <alignment horizontal="center" vertical="center" wrapText="1"/>
    </xf>
    <xf numFmtId="0" fontId="149" fillId="0" borderId="2" xfId="3483" applyFont="1" applyFill="1" applyBorder="1" applyAlignment="1">
      <alignment horizontal="left" vertical="center" wrapText="1"/>
    </xf>
    <xf numFmtId="167" fontId="149" fillId="0" borderId="2" xfId="0" applyNumberFormat="1" applyFont="1" applyFill="1" applyBorder="1" applyAlignment="1">
      <alignment horizontal="right" vertical="center" wrapText="1"/>
    </xf>
    <xf numFmtId="2" fontId="149" fillId="0" borderId="2" xfId="3483" applyNumberFormat="1" applyFont="1" applyFill="1" applyBorder="1" applyAlignment="1">
      <alignment horizontal="left" vertical="center" wrapText="1"/>
    </xf>
    <xf numFmtId="167" fontId="149" fillId="0" borderId="2" xfId="2650" applyNumberFormat="1" applyFont="1" applyFill="1" applyBorder="1" applyAlignment="1">
      <alignment horizontal="right" vertical="center" wrapText="1"/>
    </xf>
    <xf numFmtId="3" fontId="149" fillId="0" borderId="2" xfId="3483" applyNumberFormat="1" applyFont="1" applyFill="1" applyBorder="1" applyAlignment="1">
      <alignment horizontal="right" vertical="center" wrapText="1"/>
    </xf>
    <xf numFmtId="0" fontId="149" fillId="0" borderId="2" xfId="3483" applyFont="1" applyFill="1" applyBorder="1" applyAlignment="1">
      <alignment vertical="center"/>
    </xf>
    <xf numFmtId="167" fontId="149" fillId="0" borderId="2" xfId="2650" applyNumberFormat="1" applyFont="1" applyFill="1" applyBorder="1" applyAlignment="1">
      <alignment horizontal="right" vertical="center"/>
    </xf>
    <xf numFmtId="168" fontId="149" fillId="0" borderId="2" xfId="1615" applyNumberFormat="1" applyFont="1" applyFill="1" applyBorder="1" applyAlignment="1">
      <alignment horizontal="right" vertical="center"/>
    </xf>
    <xf numFmtId="0" fontId="149" fillId="0" borderId="2" xfId="3483" applyFont="1" applyFill="1" applyBorder="1" applyAlignment="1">
      <alignment horizontal="center" vertical="center" wrapText="1"/>
    </xf>
    <xf numFmtId="2" fontId="151" fillId="0" borderId="2" xfId="3483" applyNumberFormat="1" applyFont="1" applyFill="1" applyBorder="1" applyAlignment="1">
      <alignment horizontal="left" vertical="center" wrapText="1"/>
    </xf>
    <xf numFmtId="167" fontId="151" fillId="0" borderId="2" xfId="2650" applyNumberFormat="1" applyFont="1" applyFill="1" applyBorder="1" applyAlignment="1">
      <alignment horizontal="right" vertical="center" wrapText="1"/>
    </xf>
    <xf numFmtId="0" fontId="151" fillId="0" borderId="2" xfId="3483" applyFont="1" applyFill="1" applyBorder="1" applyAlignment="1">
      <alignment horizontal="left" vertical="center" wrapText="1"/>
    </xf>
    <xf numFmtId="3" fontId="151" fillId="0" borderId="2" xfId="3483" applyNumberFormat="1" applyFont="1" applyFill="1" applyBorder="1" applyAlignment="1">
      <alignment horizontal="right" vertical="center" wrapText="1"/>
    </xf>
    <xf numFmtId="49" fontId="151" fillId="0" borderId="2" xfId="3483" applyNumberFormat="1" applyFont="1" applyFill="1" applyBorder="1" applyAlignment="1">
      <alignment horizontal="left" vertical="center" wrapText="1"/>
    </xf>
    <xf numFmtId="167" fontId="151" fillId="0" borderId="2" xfId="2650" applyNumberFormat="1" applyFont="1" applyFill="1" applyBorder="1" applyAlignment="1" applyProtection="1">
      <alignment horizontal="right" vertical="center" wrapText="1"/>
    </xf>
    <xf numFmtId="1" fontId="151" fillId="0" borderId="2" xfId="3483" applyNumberFormat="1" applyFont="1" applyFill="1" applyBorder="1" applyAlignment="1">
      <alignment horizontal="left" vertical="center" wrapText="1"/>
    </xf>
    <xf numFmtId="168" fontId="151" fillId="0" borderId="2" xfId="3483" applyNumberFormat="1" applyFont="1" applyFill="1" applyBorder="1" applyAlignment="1">
      <alignment horizontal="right" vertical="center"/>
    </xf>
    <xf numFmtId="168" fontId="149" fillId="0" borderId="2" xfId="3483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49" fillId="0" borderId="2" xfId="3483" applyFont="1" applyFill="1" applyBorder="1" applyAlignment="1">
      <alignment vertical="center" wrapText="1"/>
    </xf>
    <xf numFmtId="0" fontId="151" fillId="0" borderId="2" xfId="3483" applyFont="1" applyFill="1" applyBorder="1" applyAlignment="1">
      <alignment horizontal="center" vertical="center"/>
    </xf>
    <xf numFmtId="0" fontId="152" fillId="0" borderId="0" xfId="0" applyFont="1"/>
    <xf numFmtId="1" fontId="3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 wrapText="1"/>
    </xf>
    <xf numFmtId="1" fontId="3" fillId="0" borderId="0" xfId="2" applyNumberFormat="1" applyFont="1" applyFill="1" applyAlignment="1">
      <alignment vertical="center"/>
    </xf>
    <xf numFmtId="1" fontId="8" fillId="0" borderId="0" xfId="2" applyNumberFormat="1" applyFont="1" applyFill="1" applyAlignment="1">
      <alignment vertical="center"/>
    </xf>
    <xf numFmtId="49" fontId="5" fillId="0" borderId="2" xfId="2" applyNumberFormat="1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/>
    </xf>
    <xf numFmtId="3" fontId="5" fillId="0" borderId="2" xfId="2" quotePrefix="1" applyNumberFormat="1" applyFont="1" applyFill="1" applyBorder="1" applyAlignment="1">
      <alignment horizontal="right" vertical="center" wrapText="1"/>
    </xf>
    <xf numFmtId="49" fontId="3" fillId="0" borderId="2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left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right" vertical="center"/>
    </xf>
    <xf numFmtId="3" fontId="3" fillId="0" borderId="2" xfId="2" quotePrefix="1" applyNumberFormat="1" applyFont="1" applyFill="1" applyBorder="1" applyAlignment="1">
      <alignment horizontal="right" vertical="center" wrapText="1"/>
    </xf>
    <xf numFmtId="1" fontId="3" fillId="0" borderId="2" xfId="2" applyNumberFormat="1" applyFont="1" applyFill="1" applyBorder="1" applyAlignment="1">
      <alignment vertical="center" wrapText="1"/>
    </xf>
    <xf numFmtId="49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vertical="center" wrapText="1"/>
    </xf>
    <xf numFmtId="49" fontId="5" fillId="0" borderId="11" xfId="2" applyNumberFormat="1" applyFont="1" applyFill="1" applyBorder="1" applyAlignment="1">
      <alignment horizontal="center" vertical="center"/>
    </xf>
    <xf numFmtId="1" fontId="5" fillId="0" borderId="11" xfId="2" applyNumberFormat="1" applyFont="1" applyFill="1" applyBorder="1" applyAlignment="1">
      <alignment vertical="center" wrapText="1"/>
    </xf>
    <xf numFmtId="1" fontId="5" fillId="0" borderId="11" xfId="2" applyNumberFormat="1" applyFont="1" applyFill="1" applyBorder="1" applyAlignment="1">
      <alignment horizontal="center" vertical="center" wrapText="1"/>
    </xf>
    <xf numFmtId="1" fontId="5" fillId="0" borderId="1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Alignment="1">
      <alignment horizontal="center" vertical="center"/>
    </xf>
    <xf numFmtId="1" fontId="5" fillId="0" borderId="0" xfId="2" applyNumberFormat="1" applyFont="1" applyFill="1" applyAlignment="1">
      <alignment vertical="center" wrapText="1"/>
    </xf>
    <xf numFmtId="1" fontId="5" fillId="0" borderId="0" xfId="2" applyNumberFormat="1" applyFont="1" applyFill="1" applyAlignment="1">
      <alignment horizontal="center" vertical="center" wrapText="1"/>
    </xf>
    <xf numFmtId="1" fontId="5" fillId="0" borderId="0" xfId="2" applyNumberFormat="1" applyFont="1" applyFill="1" applyAlignment="1">
      <alignment horizontal="left" vertical="center" wrapText="1"/>
    </xf>
    <xf numFmtId="1" fontId="3" fillId="0" borderId="0" xfId="2" applyNumberFormat="1" applyFont="1" applyFill="1" applyAlignment="1">
      <alignment horizontal="right" vertical="center"/>
    </xf>
    <xf numFmtId="49" fontId="5" fillId="0" borderId="0" xfId="2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 wrapText="1"/>
    </xf>
    <xf numFmtId="3" fontId="7" fillId="0" borderId="0" xfId="2" applyNumberFormat="1" applyFont="1" applyFill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3" fontId="4" fillId="0" borderId="2" xfId="2" quotePrefix="1" applyNumberFormat="1" applyFont="1" applyBorder="1" applyAlignment="1">
      <alignment horizontal="center" vertical="center" wrapText="1"/>
    </xf>
    <xf numFmtId="3" fontId="4" fillId="0" borderId="2" xfId="2" quotePrefix="1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Alignment="1">
      <alignment vertical="center" wrapText="1"/>
    </xf>
    <xf numFmtId="3" fontId="4" fillId="0" borderId="0" xfId="2" applyNumberFormat="1" applyFont="1" applyAlignment="1">
      <alignment vertical="center" wrapText="1"/>
    </xf>
    <xf numFmtId="1" fontId="5" fillId="0" borderId="2" xfId="2" applyNumberFormat="1" applyFont="1" applyFill="1" applyBorder="1" applyAlignment="1">
      <alignment horizontal="right" vertical="center" wrapText="1"/>
    </xf>
    <xf numFmtId="0" fontId="149" fillId="0" borderId="6" xfId="0" applyFont="1" applyFill="1" applyBorder="1" applyAlignment="1">
      <alignment horizontal="center" vertical="center" wrapText="1"/>
    </xf>
    <xf numFmtId="0" fontId="149" fillId="0" borderId="11" xfId="0" applyFont="1" applyFill="1" applyBorder="1" applyAlignment="1">
      <alignment horizontal="center" vertical="center" wrapText="1"/>
    </xf>
    <xf numFmtId="0" fontId="149" fillId="0" borderId="2" xfId="0" applyFont="1" applyFill="1" applyBorder="1" applyAlignment="1">
      <alignment horizontal="center" vertical="center" wrapText="1"/>
    </xf>
    <xf numFmtId="0" fontId="149" fillId="0" borderId="12" xfId="0" applyFont="1" applyFill="1" applyBorder="1" applyAlignment="1">
      <alignment horizontal="center" vertical="center" wrapText="1"/>
    </xf>
    <xf numFmtId="0" fontId="149" fillId="0" borderId="13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150" fillId="0" borderId="0" xfId="0" applyFont="1" applyFill="1" applyAlignment="1">
      <alignment horizontal="center" vertical="center"/>
    </xf>
    <xf numFmtId="1" fontId="151" fillId="0" borderId="0" xfId="2" applyNumberFormat="1" applyFont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3" fontId="5" fillId="0" borderId="6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1" xfId="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7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49" fontId="3" fillId="0" borderId="0" xfId="2" applyNumberFormat="1" applyFont="1" applyAlignment="1">
      <alignment horizontal="center" vertical="center"/>
    </xf>
    <xf numFmtId="1" fontId="3" fillId="0" borderId="0" xfId="2" applyNumberFormat="1" applyFont="1" applyAlignment="1">
      <alignment horizontal="center" vertical="center" wrapText="1"/>
    </xf>
    <xf numFmtId="1" fontId="4" fillId="0" borderId="0" xfId="2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49" fontId="5" fillId="0" borderId="2" xfId="2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3" fontId="4" fillId="0" borderId="8" xfId="2" applyNumberFormat="1" applyFont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9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3" fillId="0" borderId="0" xfId="2" applyNumberFormat="1" applyFont="1" applyAlignment="1">
      <alignment horizontal="right" vertical="center" wrapText="1"/>
    </xf>
    <xf numFmtId="1" fontId="4" fillId="0" borderId="0" xfId="2" applyNumberFormat="1" applyFont="1" applyAlignment="1">
      <alignment horizontal="right" vertical="center" wrapText="1"/>
    </xf>
  </cellXfs>
  <cellStyles count="5822">
    <cellStyle name="_x0001_" xfId="9"/>
    <cellStyle name="          &#10;&#10;shell=progman.exe&#10;&#10;m" xfId="10"/>
    <cellStyle name="          _x000d_&#10;shell=progman.exe_x000d_&#10;m" xfId="11"/>
    <cellStyle name="          _x000d_&#10;shell=progman.exe_x000d_&#10;m 2" xfId="12"/>
    <cellStyle name="          _x005f_x000d__x005f_x000a_shell=progman.exe_x005f_x000d__x005f_x000a_m" xfId="13"/>
    <cellStyle name="_x000d_&#10;JournalTemplate=C:\COMFO\CTALK\JOURSTD.TPL_x000d_&#10;LbStateAddress=3 3 0 251 1 89 2 311_x000d_&#10;LbStateJou 3" xfId="14"/>
    <cellStyle name="#,##0" xfId="15"/>
    <cellStyle name="#,##0 10" xfId="16"/>
    <cellStyle name="#,##0 11" xfId="17"/>
    <cellStyle name="#,##0 12" xfId="18"/>
    <cellStyle name="#,##0 2" xfId="19"/>
    <cellStyle name="#,##0 3" xfId="20"/>
    <cellStyle name="#,##0 4" xfId="21"/>
    <cellStyle name="#,##0 5" xfId="22"/>
    <cellStyle name="#,##0 6" xfId="23"/>
    <cellStyle name="#,##0 6 2" xfId="24"/>
    <cellStyle name="#,##0 6 3" xfId="25"/>
    <cellStyle name="#,##0 7" xfId="26"/>
    <cellStyle name="#,##0 8" xfId="27"/>
    <cellStyle name="#,##0 9" xfId="28"/>
    <cellStyle name="." xfId="29"/>
    <cellStyle name=".d©y" xfId="30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31"/>
    <cellStyle name="?" xfId="32"/>
    <cellStyle name="??" xfId="33"/>
    <cellStyle name="?? [0.00]_      " xfId="34"/>
    <cellStyle name="?? [0]" xfId="35"/>
    <cellStyle name="?? [0] 10" xfId="36"/>
    <cellStyle name="?? [0] 11" xfId="37"/>
    <cellStyle name="?? [0] 12" xfId="38"/>
    <cellStyle name="?? [0] 2" xfId="39"/>
    <cellStyle name="?? [0] 3" xfId="40"/>
    <cellStyle name="?? [0] 4" xfId="41"/>
    <cellStyle name="?? [0] 5" xfId="42"/>
    <cellStyle name="?? [0] 6" xfId="43"/>
    <cellStyle name="?? [0] 6 2" xfId="44"/>
    <cellStyle name="?? [0] 6 3" xfId="45"/>
    <cellStyle name="?? [0] 7" xfId="46"/>
    <cellStyle name="?? [0] 8" xfId="47"/>
    <cellStyle name="?? [0] 9" xfId="48"/>
    <cellStyle name="?? 10" xfId="49"/>
    <cellStyle name="?? 11" xfId="50"/>
    <cellStyle name="?? 12" xfId="51"/>
    <cellStyle name="?? 2" xfId="52"/>
    <cellStyle name="?? 3" xfId="53"/>
    <cellStyle name="?? 4" xfId="54"/>
    <cellStyle name="?? 5" xfId="55"/>
    <cellStyle name="?? 6" xfId="56"/>
    <cellStyle name="?? 6 2" xfId="57"/>
    <cellStyle name="?? 6 3" xfId="58"/>
    <cellStyle name="?? 7" xfId="59"/>
    <cellStyle name="?? 8" xfId="60"/>
    <cellStyle name="?? 9" xfId="61"/>
    <cellStyle name="?_x001d_??%U©÷u&amp;H©÷9_x0008_? s&#10;_x0007__x0001__x0001_" xfId="62"/>
    <cellStyle name="???? [0.00]_      " xfId="63"/>
    <cellStyle name="????_      " xfId="64"/>
    <cellStyle name="???[0]_?? DI" xfId="65"/>
    <cellStyle name="???_?? DI" xfId="66"/>
    <cellStyle name="???R쀀Àok1" xfId="67"/>
    <cellStyle name="??[0]_BRE" xfId="68"/>
    <cellStyle name="??_      " xfId="69"/>
    <cellStyle name="??A? [0]_laroux_1_¢¬???¢â? " xfId="70"/>
    <cellStyle name="??A?_laroux_1_¢¬???¢â? " xfId="71"/>
    <cellStyle name="?¡±¢¥?_?¨ù??¢´¢¥_¢¬???¢â? " xfId="72"/>
    <cellStyle name="_x0001_?¶æµ_x001b_ºß­ " xfId="73"/>
    <cellStyle name="_x0001_?¶æµ_x001b_ºß­ ?[?0?.?0?0?]?_?P?R?" xfId="74"/>
    <cellStyle name="_x0001_?¶æµ_x001b_ºß­_" xfId="75"/>
    <cellStyle name="?Comma_phu tro SS3" xfId="76"/>
    <cellStyle name="?Currency_phu tro SS3" xfId="77"/>
    <cellStyle name="?Dat" xfId="78"/>
    <cellStyle name="?ðÇ%U?&amp;H?_x0008_?s&#10;_x0007__x0001__x0001_" xfId="79"/>
    <cellStyle name="?Fixe" xfId="80"/>
    <cellStyle name="?Header" xfId="81"/>
    <cellStyle name="?Heading " xfId="82"/>
    <cellStyle name="_x0001_?N,‚_?0?0?Q?3?" xfId="83"/>
    <cellStyle name="_x0001_?N,_?0?0?Q?3?" xfId="84"/>
    <cellStyle name="?Normal_dap (3" xfId="85"/>
    <cellStyle name="?Tota" xfId="86"/>
    <cellStyle name="?ÿ?_x0012_?ÿ?adot" xfId="87"/>
    <cellStyle name="_x0001_\Ô" xfId="88"/>
    <cellStyle name="_x0001_\Ô?É_?(?_x0015_Èô¼€½" xfId="89"/>
    <cellStyle name="_?_BOOKSHIP" xfId="90"/>
    <cellStyle name="__ [0.00]_PRODUCT DETAIL Q1" xfId="91"/>
    <cellStyle name="__ [0]_1202" xfId="92"/>
    <cellStyle name="__ [0]_1202_Result Red Store Jun" xfId="93"/>
    <cellStyle name="__ [0]_Book1" xfId="94"/>
    <cellStyle name="___(____)______" xfId="95"/>
    <cellStyle name="___[0]_Book1" xfId="96"/>
    <cellStyle name="____ [0.00]_PRODUCT DETAIL Q1" xfId="97"/>
    <cellStyle name="_____PRODUCT DETAIL Q1" xfId="98"/>
    <cellStyle name="____95" xfId="99"/>
    <cellStyle name="____Book1" xfId="100"/>
    <cellStyle name="___1202" xfId="101"/>
    <cellStyle name="___1202_Result Red Store Jun" xfId="102"/>
    <cellStyle name="___1202_Result Red Store Jun_1" xfId="103"/>
    <cellStyle name="___Book1" xfId="104"/>
    <cellStyle name="___Book1_Result Red Store Jun" xfId="105"/>
    <cellStyle name="___kc-elec system check list" xfId="106"/>
    <cellStyle name="___PRODUCT DETAIL Q1" xfId="107"/>
    <cellStyle name="_Bang Chi tieu (2)" xfId="108"/>
    <cellStyle name="_Book1" xfId="109"/>
    <cellStyle name="_Book1_1" xfId="110"/>
    <cellStyle name="_Book1_1_Gia goi thau KS, TKBVTC sua Ngay 12-01" xfId="111"/>
    <cellStyle name="_Book1_1_thanh hoa lap du an 062008" xfId="112"/>
    <cellStyle name="_Book1_2" xfId="113"/>
    <cellStyle name="_Book1_Book1" xfId="114"/>
    <cellStyle name="_Book1_caucong" xfId="115"/>
    <cellStyle name="_Book1_caulan1" xfId="116"/>
    <cellStyle name="_Book1_Gia goi thau KS, TKBVTC sua Ngay 12-01" xfId="117"/>
    <cellStyle name="_Book1_Nhap" xfId="118"/>
    <cellStyle name="_Book1_TH in" xfId="119"/>
    <cellStyle name="_Book1_thanh hoa lap du an 062008" xfId="120"/>
    <cellStyle name="_Book3" xfId="121"/>
    <cellStyle name="_Cau Phu Phuong" xfId="122"/>
    <cellStyle name="_Chau Thon - Tan Xuan (KCS 8-12-06)" xfId="123"/>
    <cellStyle name="_De huu song len" xfId="124"/>
    <cellStyle name="_Du toan khao sat don 553 (da sua 16.5.08)" xfId="125"/>
    <cellStyle name="_Giai Doan 3 Hong Ngu" xfId="128"/>
    <cellStyle name="_Goi 1 A tham tra" xfId="126"/>
    <cellStyle name="_Goi 2- My Ly Ban trinh" xfId="127"/>
    <cellStyle name="_Huong CHI tieu Nhiem vu CTMTQG 2014(1)" xfId="129"/>
    <cellStyle name="_KH.DTC.gd2016-2020 tinh (T2-2015)" xfId="190"/>
    <cellStyle name="_Khoi luong R4" xfId="191"/>
    <cellStyle name="_KT (2)" xfId="130"/>
    <cellStyle name="_KT (2)_1" xfId="131"/>
    <cellStyle name="_KT (2)_2" xfId="132"/>
    <cellStyle name="_KT (2)_2_TG-TH" xfId="133"/>
    <cellStyle name="_KT (2)_2_TG-TH_Book1" xfId="134"/>
    <cellStyle name="_KT (2)_2_TG-TH_Book1_Nhap" xfId="135"/>
    <cellStyle name="_KT (2)_2_TG-TH_Gia goi thau KS, TKBVTC sua Ngay 12-01" xfId="136"/>
    <cellStyle name="_KT (2)_2_TG-TH_Giai Doan 3 Hong Ngu" xfId="137"/>
    <cellStyle name="_KT (2)_2_TG-TH_Nhap" xfId="138"/>
    <cellStyle name="_KT (2)_2_TG-TH_PTDG" xfId="139"/>
    <cellStyle name="_KT (2)_2_TG-TH_thanh hoa lap du an 062008" xfId="140"/>
    <cellStyle name="_KT (2)_3" xfId="141"/>
    <cellStyle name="_KT (2)_3_TG-TH" xfId="142"/>
    <cellStyle name="_KT (2)_3_TG-TH_Book1" xfId="143"/>
    <cellStyle name="_KT (2)_3_TG-TH_Gia goi thau KS, TKBVTC sua Ngay 12-01" xfId="144"/>
    <cellStyle name="_KT (2)_3_TG-TH_Giai Doan 3 Hong Ngu" xfId="145"/>
    <cellStyle name="_KT (2)_3_TG-TH_Nhap" xfId="146"/>
    <cellStyle name="_KT (2)_3_TG-TH_PERSONAL" xfId="147"/>
    <cellStyle name="_KT (2)_4" xfId="148"/>
    <cellStyle name="_KT (2)_4_Book1" xfId="149"/>
    <cellStyle name="_KT (2)_4_Book1_Nhap" xfId="150"/>
    <cellStyle name="_KT (2)_4_Gia goi thau KS, TKBVTC sua Ngay 12-01" xfId="151"/>
    <cellStyle name="_KT (2)_4_Giai Doan 3 Hong Ngu" xfId="152"/>
    <cellStyle name="_KT (2)_4_Nhap" xfId="153"/>
    <cellStyle name="_KT (2)_4_PTDG" xfId="154"/>
    <cellStyle name="_KT (2)_4_TG-TH" xfId="155"/>
    <cellStyle name="_KT (2)_4_thanh hoa lap du an 062008" xfId="156"/>
    <cellStyle name="_KT (2)_5" xfId="157"/>
    <cellStyle name="_KT (2)_5_Book1" xfId="158"/>
    <cellStyle name="_KT (2)_5_Book1_Nhap" xfId="159"/>
    <cellStyle name="_KT (2)_5_Gia goi thau KS, TKBVTC sua Ngay 12-01" xfId="160"/>
    <cellStyle name="_KT (2)_5_Giai Doan 3 Hong Ngu" xfId="161"/>
    <cellStyle name="_KT (2)_5_Nhap" xfId="162"/>
    <cellStyle name="_KT (2)_5_PTDG" xfId="163"/>
    <cellStyle name="_KT (2)_5_thanh hoa lap du an 062008" xfId="164"/>
    <cellStyle name="_KT (2)_Book1" xfId="165"/>
    <cellStyle name="_KT (2)_Gia goi thau KS, TKBVTC sua Ngay 12-01" xfId="166"/>
    <cellStyle name="_KT (2)_Giai Doan 3 Hong Ngu" xfId="167"/>
    <cellStyle name="_KT (2)_Nhap" xfId="168"/>
    <cellStyle name="_KT (2)_PERSONAL" xfId="169"/>
    <cellStyle name="_KT (2)_TG-TH" xfId="170"/>
    <cellStyle name="_KT_TG" xfId="171"/>
    <cellStyle name="_KT_TG_1" xfId="172"/>
    <cellStyle name="_KT_TG_1_Book1" xfId="173"/>
    <cellStyle name="_KT_TG_1_Book1_Nhap" xfId="174"/>
    <cellStyle name="_KT_TG_1_Gia goi thau KS, TKBVTC sua Ngay 12-01" xfId="175"/>
    <cellStyle name="_KT_TG_1_Giai Doan 3 Hong Ngu" xfId="176"/>
    <cellStyle name="_KT_TG_1_Nhap" xfId="177"/>
    <cellStyle name="_KT_TG_1_PTDG" xfId="178"/>
    <cellStyle name="_KT_TG_1_thanh hoa lap du an 062008" xfId="179"/>
    <cellStyle name="_KT_TG_2" xfId="180"/>
    <cellStyle name="_KT_TG_2_Book1" xfId="181"/>
    <cellStyle name="_KT_TG_2_Book1_Nhap" xfId="182"/>
    <cellStyle name="_KT_TG_2_Gia goi thau KS, TKBVTC sua Ngay 12-01" xfId="183"/>
    <cellStyle name="_KT_TG_2_Giai Doan 3 Hong Ngu" xfId="184"/>
    <cellStyle name="_KT_TG_2_Nhap" xfId="185"/>
    <cellStyle name="_KT_TG_2_PTDG" xfId="186"/>
    <cellStyle name="_KT_TG_2_thanh hoa lap du an 062008" xfId="187"/>
    <cellStyle name="_KT_TG_3" xfId="188"/>
    <cellStyle name="_KT_TG_4" xfId="189"/>
    <cellStyle name="_Nhap" xfId="192"/>
    <cellStyle name="_OTC_price_gui_TTGDCK_HCM__05(1).01.07" xfId="193"/>
    <cellStyle name="_PERSONAL" xfId="194"/>
    <cellStyle name="_Phu luc KS" xfId="195"/>
    <cellStyle name="_R7-(Km33-Km34)cong nhom II" xfId="196"/>
    <cellStyle name="_Sheet1" xfId="197"/>
    <cellStyle name="_TG-TH" xfId="198"/>
    <cellStyle name="_TG-TH_1" xfId="199"/>
    <cellStyle name="_TG-TH_1_Book1" xfId="200"/>
    <cellStyle name="_TG-TH_1_Book1_Nhap" xfId="201"/>
    <cellStyle name="_TG-TH_1_Gia goi thau KS, TKBVTC sua Ngay 12-01" xfId="202"/>
    <cellStyle name="_TG-TH_1_Giai Doan 3 Hong Ngu" xfId="203"/>
    <cellStyle name="_TG-TH_1_Nhap" xfId="204"/>
    <cellStyle name="_TG-TH_1_PTDG" xfId="205"/>
    <cellStyle name="_TG-TH_1_thanh hoa lap du an 062008" xfId="206"/>
    <cellStyle name="_TG-TH_2" xfId="207"/>
    <cellStyle name="_TG-TH_2_Book1" xfId="208"/>
    <cellStyle name="_TG-TH_2_Book1_Nhap" xfId="209"/>
    <cellStyle name="_TG-TH_2_Gia goi thau KS, TKBVTC sua Ngay 12-01" xfId="210"/>
    <cellStyle name="_TG-TH_2_Giai Doan 3 Hong Ngu" xfId="211"/>
    <cellStyle name="_TG-TH_2_Nhap" xfId="212"/>
    <cellStyle name="_TG-TH_2_PTDG" xfId="213"/>
    <cellStyle name="_TG-TH_2_thanh hoa lap du an 062008" xfId="214"/>
    <cellStyle name="_TG-TH_3" xfId="215"/>
    <cellStyle name="_TG-TH_4" xfId="216"/>
    <cellStyle name="_TMDT Cau me" xfId="217"/>
    <cellStyle name="_ÿÿÿÿÿ" xfId="218"/>
    <cellStyle name="_ÿÿÿÿÿ_thanh hoa lap du an 062008" xfId="219"/>
    <cellStyle name="~1" xfId="220"/>
    <cellStyle name="_x0001_¨c^ " xfId="221"/>
    <cellStyle name="_x0001_¨c^ ?[?0?]?_?0?0?" xfId="222"/>
    <cellStyle name="_x0001_¨c^[" xfId="223"/>
    <cellStyle name="_x0001_¨c^[?0?" xfId="224"/>
    <cellStyle name="_x0001_¨c^_" xfId="225"/>
    <cellStyle name="_x0001_¨Œc^ " xfId="226"/>
    <cellStyle name="_x0001_¨Œc^ ?[?0?]?_?0?0?" xfId="227"/>
    <cellStyle name="_x0001_¨Œc^[" xfId="228"/>
    <cellStyle name="_x0001_¨Œc^[?0?" xfId="229"/>
    <cellStyle name="_x0001_¨Œc^_" xfId="230"/>
    <cellStyle name="’Ê‰Ý [0.00]_laroux" xfId="231"/>
    <cellStyle name="’Ê‰Ý_laroux" xfId="232"/>
    <cellStyle name="_x0001_µÑTÖ " xfId="233"/>
    <cellStyle name="_x0001_µÑTÖ ?[?0?" xfId="234"/>
    <cellStyle name="_x0001_µÑTÖ_" xfId="235"/>
    <cellStyle name="•W€_¯–ì" xfId="236"/>
    <cellStyle name="•W_¯–ì" xfId="237"/>
    <cellStyle name="W_MARINE" xfId="238"/>
    <cellStyle name="0" xfId="239"/>
    <cellStyle name="0%" xfId="240"/>
    <cellStyle name="0.0" xfId="241"/>
    <cellStyle name="0.0 10" xfId="242"/>
    <cellStyle name="0.0 11" xfId="243"/>
    <cellStyle name="0.0 12" xfId="244"/>
    <cellStyle name="0.0 2" xfId="245"/>
    <cellStyle name="0.0 3" xfId="246"/>
    <cellStyle name="0.0 4" xfId="247"/>
    <cellStyle name="0.0 5" xfId="248"/>
    <cellStyle name="0.0 6" xfId="249"/>
    <cellStyle name="0.0 6 2" xfId="250"/>
    <cellStyle name="0.0 6 3" xfId="251"/>
    <cellStyle name="0.0 7" xfId="252"/>
    <cellStyle name="0.0 8" xfId="253"/>
    <cellStyle name="0.0 9" xfId="254"/>
    <cellStyle name="0.0%" xfId="255"/>
    <cellStyle name="0.00" xfId="256"/>
    <cellStyle name="0.00 10" xfId="257"/>
    <cellStyle name="0.00 11" xfId="258"/>
    <cellStyle name="0.00 12" xfId="259"/>
    <cellStyle name="0.00 2" xfId="260"/>
    <cellStyle name="0.00 3" xfId="261"/>
    <cellStyle name="0.00 4" xfId="262"/>
    <cellStyle name="0.00 5" xfId="263"/>
    <cellStyle name="0.00 6" xfId="264"/>
    <cellStyle name="0.00 6 2" xfId="265"/>
    <cellStyle name="0.00 6 3" xfId="266"/>
    <cellStyle name="0.00 7" xfId="267"/>
    <cellStyle name="0.00 8" xfId="268"/>
    <cellStyle name="0.00 9" xfId="269"/>
    <cellStyle name="0.00%" xfId="270"/>
    <cellStyle name="1" xfId="271"/>
    <cellStyle name="1 2" xfId="272"/>
    <cellStyle name="1 2 2" xfId="273"/>
    <cellStyle name="1 2 3" xfId="274"/>
    <cellStyle name="1 2 4" xfId="275"/>
    <cellStyle name="1 2 5" xfId="276"/>
    <cellStyle name="1 3" xfId="277"/>
    <cellStyle name="1 4" xfId="278"/>
    <cellStyle name="1 5" xfId="279"/>
    <cellStyle name="1_6.Bang_luong_moi_XDCB" xfId="280"/>
    <cellStyle name="1_A che do KS +chi BQL" xfId="281"/>
    <cellStyle name="1_BANG CAM COC GPMB 8km" xfId="282"/>
    <cellStyle name="1_BANG CAM COC GPMB 8km_thanh hoa lap du an 062008" xfId="283"/>
    <cellStyle name="1_Bang tong hop khoi luong" xfId="284"/>
    <cellStyle name="1_BCsoketgiuanhiemky_BIEU" xfId="285"/>
    <cellStyle name="1_Bieu_KH_2010_Giao" xfId="286"/>
    <cellStyle name="1_BieuKH.TM(T12.Gui TH)_2" xfId="287"/>
    <cellStyle name="1_Book1" xfId="288"/>
    <cellStyle name="1_Book1_1" xfId="289"/>
    <cellStyle name="1_Book1_1_thanh hoa lap du an 062008" xfId="290"/>
    <cellStyle name="1_Book1_Book1" xfId="291"/>
    <cellStyle name="1_Book1_Book1_1" xfId="292"/>
    <cellStyle name="1_Book1_Book1_Book1" xfId="293"/>
    <cellStyle name="1_Book1_Book1_Gia goi thau KS, TKBVTC sua Ngay 12-01" xfId="294"/>
    <cellStyle name="1_Book1_Book1_thanh hoa lap du an 062008" xfId="295"/>
    <cellStyle name="1_Book1_Cau Bai Son 2 Km 0+270.26 (8-11-2006)" xfId="296"/>
    <cellStyle name="1_Book1_Cau Bai Son 2 Km 0+270.26 (8-11-2006)_thanh hoa lap du an 062008" xfId="297"/>
    <cellStyle name="1_Book1_Cau Hoa Son Km 1+441.06 (14-12-2006)" xfId="298"/>
    <cellStyle name="1_Book1_Cau Hoa Son Km 1+441.06 (14-12-2006)_thanh hoa lap du an 062008" xfId="299"/>
    <cellStyle name="1_Book1_Cau Hoa Son Km 1+441.06 (22-10-2006)" xfId="300"/>
    <cellStyle name="1_Book1_Cau Hoa Son Km 1+441.06 (22-10-2006)_thanh hoa lap du an 062008" xfId="301"/>
    <cellStyle name="1_Book1_Cau Hoa Son Km 1+441.06 (24-10-2006)" xfId="302"/>
    <cellStyle name="1_Book1_Cau Hoa Son Km 1+441.06 (24-10-2006)_thanh hoa lap du an 062008" xfId="303"/>
    <cellStyle name="1_Book1_Cau Nam Tot(ngay 2-10-2006)" xfId="304"/>
    <cellStyle name="1_Book1_Cau Song Dao Km 1+51.54 (20-12-2006)" xfId="305"/>
    <cellStyle name="1_Book1_Cau Song Dao Km 1+51.54 (20-12-2006)_thanh hoa lap du an 062008" xfId="306"/>
    <cellStyle name="1_Book1_CAU XOP XANG II(su­a)" xfId="307"/>
    <cellStyle name="1_Book1_CAU XOP XANG II(su­a)_thanh hoa lap du an 062008" xfId="308"/>
    <cellStyle name="1_Book1_Dieu phoi dat goi 1" xfId="309"/>
    <cellStyle name="1_Book1_Dieu phoi dat goi 2" xfId="310"/>
    <cellStyle name="1_Book1_DT Kha thi ngay 11-2-06" xfId="311"/>
    <cellStyle name="1_Book1_DT Kha thi ngay 11-2-06_thanh hoa lap du an 062008" xfId="312"/>
    <cellStyle name="1_Book1_DT ngay 04-01-2006" xfId="313"/>
    <cellStyle name="1_Book1_DT ngay 11-4-2006" xfId="314"/>
    <cellStyle name="1_Book1_DT ngay 15-11-05" xfId="315"/>
    <cellStyle name="1_Book1_DT ngay 15-11-05_thanh hoa lap du an 062008" xfId="316"/>
    <cellStyle name="1_Book1_DT theo DM24" xfId="317"/>
    <cellStyle name="1_Book1_Du toan KT-TCsua theo TT 03 - YC 471" xfId="318"/>
    <cellStyle name="1_Book1_Du toan Phuong lam" xfId="319"/>
    <cellStyle name="1_Book1_Du toan Phuong lam_thanh hoa lap du an 062008" xfId="320"/>
    <cellStyle name="1_Book1_Du toan QL 27 (23-12-2005)" xfId="321"/>
    <cellStyle name="1_Book1_DuAnKT ngay 11-2-2006" xfId="322"/>
    <cellStyle name="1_Book1_Goi 1" xfId="323"/>
    <cellStyle name="1_Book1_Goi thau so 1 (14-12-2006)" xfId="324"/>
    <cellStyle name="1_Book1_Goi thau so 1 (14-12-2006)_thanh hoa lap du an 062008" xfId="325"/>
    <cellStyle name="1_Book1_Goi thau so 2 (20-6-2006)" xfId="326"/>
    <cellStyle name="1_Book1_Goi thau so 2 (20-6-2006)_thanh hoa lap du an 062008" xfId="327"/>
    <cellStyle name="1_Book1_Goi thau so 2 (30-01-2007)" xfId="328"/>
    <cellStyle name="1_Book1_Goi thau so 2 (30-01-2007)_thanh hoa lap du an 062008" xfId="329"/>
    <cellStyle name="1_Book1_Goi02(25-05-2006)" xfId="330"/>
    <cellStyle name="1_Book1_K C N - HUNG DONG L.NHUA" xfId="331"/>
    <cellStyle name="1_Book1_K C N - HUNG DONG L.NHUA_thanh hoa lap du an 062008" xfId="332"/>
    <cellStyle name="1_Book1_Khoi Luong Hoang Truong - Hoang Phu" xfId="334"/>
    <cellStyle name="1_Book1_Khoi Luong Hoang Truong - Hoang Phu_thanh hoa lap du an 062008" xfId="335"/>
    <cellStyle name="1_Book1_km48-53 (tham tra ngay 23-10-2006)" xfId="333"/>
    <cellStyle name="1_Book1_Muong TL" xfId="336"/>
    <cellStyle name="1_Book1_Nhap" xfId="337"/>
    <cellStyle name="1_Book1_thanh hoa lap du an 062008" xfId="340"/>
    <cellStyle name="1_Book1_Tuyen so 1-Km0+00 - Km0+852.56" xfId="338"/>
    <cellStyle name="1_Book1_TV sua ngay 02-08-06" xfId="339"/>
    <cellStyle name="1_Book1_ÿÿÿÿÿ" xfId="341"/>
    <cellStyle name="1_C" xfId="342"/>
    <cellStyle name="1_Cau Bai Son 2 Km 0+270.26 (8-11-2006)" xfId="343"/>
    <cellStyle name="1_Cau Hoi 115" xfId="344"/>
    <cellStyle name="1_Cau Hoi 115_thanh hoa lap du an 062008" xfId="345"/>
    <cellStyle name="1_Cau Hua Trai (TT 04)" xfId="346"/>
    <cellStyle name="1_Cau My Thinh sua theo don gia 59 (19-5-07)" xfId="347"/>
    <cellStyle name="1_Cau Nam Tot(ngay 2-10-2006)" xfId="348"/>
    <cellStyle name="1_Cau Nam Tot(ngay 2-10-2006)_thanh hoa lap du an 062008" xfId="349"/>
    <cellStyle name="1_Cau Song Dao Km 1+51.54 (20-12-2006)" xfId="350"/>
    <cellStyle name="1_Cau Thanh Ha 1" xfId="351"/>
    <cellStyle name="1_Cau thuy dien Ban La (Cu Anh)" xfId="352"/>
    <cellStyle name="1_Cau thuy dien Ban La (Cu Anh)_thanh hoa lap du an 062008" xfId="353"/>
    <cellStyle name="1_CAU XOP XANG II(su­a)" xfId="354"/>
    <cellStyle name="1_caucong" xfId="355"/>
    <cellStyle name="1_Chau Thon - Tan Xuan (goi 5)" xfId="358"/>
    <cellStyle name="1_Chau Thon - Tan Xuan (KCS 8-12-06)" xfId="359"/>
    <cellStyle name="1_Chi phi KS" xfId="360"/>
    <cellStyle name="1_Chi tieu su nghiep VHXH 2009 chi tiet_01_12qh3t12" xfId="361"/>
    <cellStyle name="1_Chinhthuc_Dongquyen_NLN" xfId="362"/>
    <cellStyle name="1_ChiTieu_KeHoach_2009" xfId="363"/>
    <cellStyle name="1_cong" xfId="356"/>
    <cellStyle name="1_cu ly van chuyen" xfId="357"/>
    <cellStyle name="1_Dakt-Cau tinh Hua Phan" xfId="364"/>
    <cellStyle name="1_Danhmuc_Quyhoach2009" xfId="365"/>
    <cellStyle name="1_DIEN" xfId="366"/>
    <cellStyle name="1_Dieu phoi dat goi 1" xfId="367"/>
    <cellStyle name="1_Dieu phoi dat goi 1_thanh hoa lap du an 062008" xfId="368"/>
    <cellStyle name="1_Dieu phoi dat goi 2" xfId="369"/>
    <cellStyle name="1_Dieu phoi dat goi 2_thanh hoa lap du an 062008" xfId="370"/>
    <cellStyle name="1_Dinh muc thiet ke" xfId="371"/>
    <cellStyle name="1_Don gia KS247" xfId="372"/>
    <cellStyle name="1_DONGIA" xfId="373"/>
    <cellStyle name="1_DT Chau Hong  trinh ngay 09-01-07" xfId="374"/>
    <cellStyle name="1_DT Chau Hong  trinh ngay 09-01-07_thanh hoa lap du an 062008" xfId="375"/>
    <cellStyle name="1_DT Kha thi ngay 11-2-06" xfId="377"/>
    <cellStyle name="1_DT KT ngay 10-9-2005" xfId="376"/>
    <cellStyle name="1_DT ngay 04-01-2006" xfId="378"/>
    <cellStyle name="1_DT ngay 04-01-2006_thanh hoa lap du an 062008" xfId="379"/>
    <cellStyle name="1_DT ngay 11-4-2006" xfId="380"/>
    <cellStyle name="1_DT ngay 11-4-2006_thanh hoa lap du an 062008" xfId="381"/>
    <cellStyle name="1_DT ngay 15-11-05" xfId="382"/>
    <cellStyle name="1_DT theo DM24" xfId="383"/>
    <cellStyle name="1_DT theo DM24_thanh hoa lap du an 062008" xfId="384"/>
    <cellStyle name="1_DT-497" xfId="385"/>
    <cellStyle name="1_DT-497_thanh hoa lap du an 062008" xfId="386"/>
    <cellStyle name="1_DT-Khao-s¸t-TD" xfId="387"/>
    <cellStyle name="1_DT-Khao-s¸t-TD_thanh hoa lap du an 062008" xfId="388"/>
    <cellStyle name="1_DTXL goi 11(20-9-05)" xfId="389"/>
    <cellStyle name="1_du toan" xfId="390"/>
    <cellStyle name="1_du toan (03-11-05)" xfId="391"/>
    <cellStyle name="1_Du toan (12-05-2005) Tham dinh" xfId="392"/>
    <cellStyle name="1_Du toan (12-05-2005) Tham dinh_thanh hoa lap du an 062008" xfId="393"/>
    <cellStyle name="1_Du toan (23-05-2005) Tham dinh" xfId="394"/>
    <cellStyle name="1_Du toan (23-05-2005) Tham dinh_thanh hoa lap du an 062008" xfId="395"/>
    <cellStyle name="1_Du toan (5 - 04 - 2004)" xfId="396"/>
    <cellStyle name="1_Du toan (5 - 04 - 2004)_thanh hoa lap du an 062008" xfId="397"/>
    <cellStyle name="1_Du toan (6-3-2005)" xfId="398"/>
    <cellStyle name="1_Du toan (Ban A)" xfId="399"/>
    <cellStyle name="1_Du toan (Ban A)_thanh hoa lap du an 062008" xfId="400"/>
    <cellStyle name="1_Du toan (ngay 13 - 07 - 2004)" xfId="401"/>
    <cellStyle name="1_Du toan (ngay 13 - 07 - 2004)_thanh hoa lap du an 062008" xfId="402"/>
    <cellStyle name="1_Du toan (ngay 25-9-06)" xfId="403"/>
    <cellStyle name="1_Du toan (ngay03-02-07) theo DG moi" xfId="404"/>
    <cellStyle name="1_Du toan 558 (Km17+508.12 - Km 22)" xfId="405"/>
    <cellStyle name="1_Du toan 558 (Km17+508.12 - Km 22)_thanh hoa lap du an 062008" xfId="406"/>
    <cellStyle name="1_Du toan bo sung (11-2004)" xfId="407"/>
    <cellStyle name="1_Du toan Cang Vung Ang (Tham tra 3-11-06)" xfId="408"/>
    <cellStyle name="1_Du toan Cang Vung Ang (Tham tra 3-11-06)_thanh hoa lap du an 062008" xfId="409"/>
    <cellStyle name="1_Du toan Cang Vung Ang ngay 09-8-06 " xfId="410"/>
    <cellStyle name="1_Du toan Cang Vung Ang ngay 09-8-06 _thanh hoa lap du an 062008" xfId="411"/>
    <cellStyle name="1_Du toan dieu chin theo don gia moi (1-2-2007)" xfId="412"/>
    <cellStyle name="1_Du toan Doan Km 53 - 60 sua theo tham tra(15-5-2007)" xfId="414"/>
    <cellStyle name="1_Du toan Doan Km 53 - 60 sua theo tham tra(15-5-2007)_thanh hoa lap du an 062008" xfId="415"/>
    <cellStyle name="1_Du toan Doan Km 53 - 60 sua theo TV4 tham tra(9-6-2007)" xfId="413"/>
    <cellStyle name="1_Du toan Goi 1" xfId="416"/>
    <cellStyle name="1_Du toan Goi 1_thanh hoa lap du an 062008" xfId="417"/>
    <cellStyle name="1_du toan goi 12" xfId="418"/>
    <cellStyle name="1_Du toan Goi 2" xfId="419"/>
    <cellStyle name="1_Du toan Goi 2_thanh hoa lap du an 062008" xfId="420"/>
    <cellStyle name="1_Du toan Huong Lam - Ban Giang (ngay28-11-06)" xfId="421"/>
    <cellStyle name="1_Du toan Huong Lam - Ban Giang (ngay28-11-06)_thanh hoa lap du an 062008" xfId="422"/>
    <cellStyle name="1_Du toan Huong Lam - Ban Giang theo DG 59 (ngay3-2-07)" xfId="423"/>
    <cellStyle name="1_Du toan Huong Lam - Ban Giang theo DG 59 (ngay3-2-07)_thanh hoa lap du an 062008" xfId="424"/>
    <cellStyle name="1_Du toan khao sat don 553 (da sua 16.5.08)" xfId="427"/>
    <cellStyle name="1_Du toan KT-TCsua theo TT 03 - YC 471" xfId="425"/>
    <cellStyle name="1_Du toan KT-TCsua theo TT 03 - YC 471_thanh hoa lap du an 062008" xfId="426"/>
    <cellStyle name="1_Du toan ngay (28-10-2005)" xfId="428"/>
    <cellStyle name="1_Du toan ngay (28-10-2005)_thanh hoa lap du an 062008" xfId="429"/>
    <cellStyle name="1_Du toan ngay 16-4-2007" xfId="430"/>
    <cellStyle name="1_Du toan ngay 1-9-2004 (version 1)" xfId="431"/>
    <cellStyle name="1_Du toan ngay 1-9-2004 (version 1)_thanh hoa lap du an 062008" xfId="432"/>
    <cellStyle name="1_Du toan Phuong lam" xfId="433"/>
    <cellStyle name="1_Du toan QL 27 (23-12-2005)" xfId="434"/>
    <cellStyle name="1_Du toan QL 27 (23-12-2005)_thanh hoa lap du an 062008" xfId="435"/>
    <cellStyle name="1_Du toan Tay Thanh Hoa duyetcuoi" xfId="436"/>
    <cellStyle name="1_Du toan Tay Thanh Hoa duyetcuoi_thanh hoa lap du an 062008" xfId="437"/>
    <cellStyle name="1_du_toan_HG01(theo tham tra06062007)" xfId="438"/>
    <cellStyle name="1_Du_toan_Ho_Xa___Vinh_Tan_WB3 sua ngay 18-8-06" xfId="439"/>
    <cellStyle name="1_Du_toan_Ho_Xa___Vinh_Tan_WB3 sua ngay 18-8-06_thanh hoa lap du an 062008" xfId="440"/>
    <cellStyle name="1_DuAnKT ngay 11-2-2006" xfId="441"/>
    <cellStyle name="1_DuAnKT ngay 11-2-2006_thanh hoa lap du an 062008" xfId="442"/>
    <cellStyle name="1_Gia_VL cau-JIBIC-Ha-tinh" xfId="462"/>
    <cellStyle name="1_Gia_VL cau-JIBIC-Ha-tinh_thanh hoa lap du an 062008" xfId="463"/>
    <cellStyle name="1_Gia_VLQL48_duyet " xfId="464"/>
    <cellStyle name="1_Gia_VLQL48_duyet  2" xfId="465"/>
    <cellStyle name="1_Gia_VLQL48_duyet  3" xfId="466"/>
    <cellStyle name="1_Gia_VLQL48_duyet  3 2" xfId="467"/>
    <cellStyle name="1_Gia_VLQL48_duyet  3 3" xfId="468"/>
    <cellStyle name="1_Gia_VLQL48_duyet  4" xfId="469"/>
    <cellStyle name="1_Gia_VLQL48_duyet  5" xfId="470"/>
    <cellStyle name="1_Gia_VLQL48_duyet  6" xfId="471"/>
    <cellStyle name="1_Gia_VLQL48_duyet  7" xfId="472"/>
    <cellStyle name="1_Gia_VLQL48_duyet  8" xfId="473"/>
    <cellStyle name="1_Gia_VLQL48_duyet  9" xfId="474"/>
    <cellStyle name="1_Gia_VLQL48_duyet _thanh hoa lap du an 062008" xfId="475"/>
    <cellStyle name="1_goi 1" xfId="443"/>
    <cellStyle name="1_Goi 1 (TT04)" xfId="444"/>
    <cellStyle name="1_goi 1 duyet theo luong mo (an)" xfId="445"/>
    <cellStyle name="1_Goi 1_1" xfId="446"/>
    <cellStyle name="1_Goi 1_1_thanh hoa lap du an 062008" xfId="447"/>
    <cellStyle name="1_Goi so 1" xfId="448"/>
    <cellStyle name="1_Goi thau so 08 (11-05-2007)" xfId="449"/>
    <cellStyle name="1_Goi thau so 1 (14-12-2006)" xfId="450"/>
    <cellStyle name="1_Goi thau so 2 (20-6-2006)" xfId="451"/>
    <cellStyle name="1_Goi02(25-05-2006)" xfId="452"/>
    <cellStyle name="1_Goi02(25-05-2006)_thanh hoa lap du an 062008" xfId="453"/>
    <cellStyle name="1_Goi1N206" xfId="454"/>
    <cellStyle name="1_Goi1N206_thanh hoa lap du an 062008" xfId="455"/>
    <cellStyle name="1_Goi2N206" xfId="456"/>
    <cellStyle name="1_Goi2N206_thanh hoa lap du an 062008" xfId="457"/>
    <cellStyle name="1_Goi4N216" xfId="458"/>
    <cellStyle name="1_Goi4N216_thanh hoa lap du an 062008" xfId="459"/>
    <cellStyle name="1_Goi5N216" xfId="460"/>
    <cellStyle name="1_Goi5N216_thanh hoa lap du an 062008" xfId="461"/>
    <cellStyle name="1_Hoi Song" xfId="476"/>
    <cellStyle name="1_HT-LO" xfId="477"/>
    <cellStyle name="1_HT-LO_thanh hoa lap du an 062008" xfId="478"/>
    <cellStyle name="1_Huong Lam - Ban Giang (11-4-2007)" xfId="479"/>
    <cellStyle name="1_Huong Lam - Ban Giang (11-4-2007)_thanh hoa lap du an 062008" xfId="480"/>
    <cellStyle name="1_KH trien khai von 2006-2010  &amp; 2007 theo QD313 _13.6.07" xfId="519"/>
    <cellStyle name="1_KH Von Dieu tra CBMT 2009ngay3t12qh4t12" xfId="520"/>
    <cellStyle name="1_KH_2009_CongThuong" xfId="521"/>
    <cellStyle name="1_KH_SXNL_2009" xfId="522"/>
    <cellStyle name="1_Khoi luong" xfId="523"/>
    <cellStyle name="1_Khoi luong doan 1" xfId="524"/>
    <cellStyle name="1_Khoi luong doan 1_thanh hoa lap du an 062008" xfId="525"/>
    <cellStyle name="1_Khoi luong doan 2" xfId="526"/>
    <cellStyle name="1_Khoi luong doan 2_thanh hoa lap du an 062008" xfId="527"/>
    <cellStyle name="1_Khoi Luong Hoang Truong - Hoang Phu" xfId="528"/>
    <cellStyle name="1_Khoi Luong Hoang Truong - Hoang Phu_thanh hoa lap du an 062008" xfId="529"/>
    <cellStyle name="1_Khoi luong_thanh hoa lap du an 062008" xfId="530"/>
    <cellStyle name="1_KHXDCB_2009_ HDND" xfId="531"/>
    <cellStyle name="1_Kiennghi_TTCP" xfId="481"/>
    <cellStyle name="1_Kiennghi_TTCP_Bosung" xfId="482"/>
    <cellStyle name="1_Kiennghi_TTCP_Bosung_lan2" xfId="483"/>
    <cellStyle name="1_Kiennghibosungvon_TTCP_2" xfId="484"/>
    <cellStyle name="1_KL" xfId="485"/>
    <cellStyle name="1_KL_Cau My Thinh sua theo don gia 59 (19-5-07)" xfId="486"/>
    <cellStyle name="1_KL_Cau My Thinh sua theo don gia 59 (19-5-07)_thanh hoa lap du an 062008" xfId="487"/>
    <cellStyle name="1_Kl_DT_Tham_Dinh_497_16-4-07" xfId="488"/>
    <cellStyle name="1_KL_DT-497" xfId="489"/>
    <cellStyle name="1_KL_DT-497_thanh hoa lap du an 062008" xfId="490"/>
    <cellStyle name="1_KL_DT-Khao-s¸t-TD" xfId="491"/>
    <cellStyle name="1_KL_DT-Khao-s¸t-TD_thanh hoa lap du an 062008" xfId="492"/>
    <cellStyle name="1_KL_Huong Lam - Ban Giang (11-4-2007)" xfId="493"/>
    <cellStyle name="1_KL_Huong Lam - Ban Giang (11-4-2007)_thanh hoa lap du an 062008" xfId="494"/>
    <cellStyle name="1_KL_thanh hoa lap du an 062008" xfId="495"/>
    <cellStyle name="1_Kl6-6-05" xfId="496"/>
    <cellStyle name="1_KLCongTh" xfId="497"/>
    <cellStyle name="1_Kldoan3" xfId="498"/>
    <cellStyle name="1_Kldoan3_thanh hoa lap du an 062008" xfId="499"/>
    <cellStyle name="1_KLhoxa" xfId="500"/>
    <cellStyle name="1_Klnutgiao" xfId="501"/>
    <cellStyle name="1_KLPA2s" xfId="502"/>
    <cellStyle name="1_KlQdinhduyet" xfId="503"/>
    <cellStyle name="1_KlQdinhduyet_thanh hoa lap du an 062008" xfId="504"/>
    <cellStyle name="1_KlQL4goi5KCS" xfId="505"/>
    <cellStyle name="1_Kltayth" xfId="506"/>
    <cellStyle name="1_KltaythQDduyet" xfId="507"/>
    <cellStyle name="1_Kluong4-2004" xfId="508"/>
    <cellStyle name="1_Kluong4-2004_thanh hoa lap du an 062008" xfId="509"/>
    <cellStyle name="1_Km 48 - 53 (sua nap TVTT 6-7-2007)" xfId="510"/>
    <cellStyle name="1_Km 48 - 53 (sua nap TVTT 6-7-2007)_thanh hoa lap du an 062008" xfId="511"/>
    <cellStyle name="1_Km2" xfId="512"/>
    <cellStyle name="1_Km3" xfId="513"/>
    <cellStyle name="1_km4-6" xfId="514"/>
    <cellStyle name="1_km48-53 (tham tra ngay 23-10-2006)" xfId="515"/>
    <cellStyle name="1_km48-53 (tham tra ngay 23-10-2006)_thanh hoa lap du an 062008" xfId="516"/>
    <cellStyle name="1_km48-53 (tham tra ngay 23-10-2006)theo gi¸ ca m¸y míi" xfId="517"/>
    <cellStyle name="1_km48-53 (tham tra ngay 23-10-2006)theo gi¸ ca m¸y míi_thanh hoa lap du an 062008" xfId="518"/>
    <cellStyle name="1_Luong A6" xfId="532"/>
    <cellStyle name="1_maugiacotaluy" xfId="533"/>
    <cellStyle name="1_My Thanh Son Thanh" xfId="534"/>
    <cellStyle name="1_Nenmat" xfId="535"/>
    <cellStyle name="1_Nhap" xfId="536"/>
    <cellStyle name="1_Nhom I" xfId="537"/>
    <cellStyle name="1_Nhom I_thanh hoa lap du an 062008" xfId="538"/>
    <cellStyle name="1_Phanbotindung_2009_KH" xfId="547"/>
    <cellStyle name="1_Phu luc KS" xfId="548"/>
    <cellStyle name="1_phu luc thoi gian kiem tra cac du an 8-2007" xfId="549"/>
    <cellStyle name="1_Project N.Du" xfId="539"/>
    <cellStyle name="1_Project N.Du.dien" xfId="540"/>
    <cellStyle name="1_Project N.Du_thanh hoa lap du an 062008" xfId="541"/>
    <cellStyle name="1_Project QL4" xfId="542"/>
    <cellStyle name="1_Project QL4 goi 7" xfId="543"/>
    <cellStyle name="1_Project QL4 goi 7_thanh hoa lap du an 062008" xfId="544"/>
    <cellStyle name="1_Project QL4 goi5" xfId="545"/>
    <cellStyle name="1_Project QL4 goi8" xfId="546"/>
    <cellStyle name="1_QL1A-SUA2005" xfId="550"/>
    <cellStyle name="1_QL1A-SUA2005_thanh hoa lap du an 062008" xfId="551"/>
    <cellStyle name="1_Sheet1" xfId="552"/>
    <cellStyle name="1_Sheet1_Cau My Thinh sua theo don gia 59 (19-5-07)" xfId="553"/>
    <cellStyle name="1_Sheet1_DT_Tham_Dinh_497_16-4-07" xfId="554"/>
    <cellStyle name="1_Sheet1_DT-497" xfId="555"/>
    <cellStyle name="1_Sheet1_DT-Khao-s¸t-TD" xfId="556"/>
    <cellStyle name="1_Sheet1_Huong Lam - Ban Giang (11-4-2007)" xfId="557"/>
    <cellStyle name="1_SuoiTon" xfId="558"/>
    <cellStyle name="1_SuoiTon_thanh hoa lap du an 062008" xfId="559"/>
    <cellStyle name="1_t" xfId="560"/>
    <cellStyle name="1_TamkhoanKSDH" xfId="561"/>
    <cellStyle name="1_Tay THoa" xfId="562"/>
    <cellStyle name="1_Tay THoa_thanh hoa lap du an 062008" xfId="563"/>
    <cellStyle name="1_TH in" xfId="572"/>
    <cellStyle name="1_Tham tra (8-11)1" xfId="573"/>
    <cellStyle name="1_Tham tra (8-11)1_thanh hoa lap du an 062008" xfId="574"/>
    <cellStyle name="1_THDA" xfId="575"/>
    <cellStyle name="1_THkl" xfId="576"/>
    <cellStyle name="1_THkl_thanh hoa lap du an 062008" xfId="577"/>
    <cellStyle name="1_THklpa2" xfId="578"/>
    <cellStyle name="1_THklpa2_thanh hoa lap du an 062008" xfId="579"/>
    <cellStyle name="1_TMDTluong_540000(1)" xfId="564"/>
    <cellStyle name="1_Tong hop DT dieu chinh duong 38-95" xfId="565"/>
    <cellStyle name="1_Tong hop khoi luong duong 557 (30-5-2006)" xfId="566"/>
    <cellStyle name="1_Tong muc dau tu" xfId="567"/>
    <cellStyle name="1_TRUNG PMU 5" xfId="580"/>
    <cellStyle name="1_Tuyen so 1-Km0+00 - Km0+852.56" xfId="568"/>
    <cellStyle name="1_Tuyen so 1-Km0+00 - Km0+852.56_thanh hoa lap du an 062008" xfId="569"/>
    <cellStyle name="1_TV sua ngay 02-08-06" xfId="570"/>
    <cellStyle name="1_TV sua ngay 02-08-06_thanh hoa lap du an 062008" xfId="571"/>
    <cellStyle name="1_VatLieu 3 cau -NA" xfId="581"/>
    <cellStyle name="1_VatLieu 3 cau -NA_thanh hoa lap du an 062008" xfId="582"/>
    <cellStyle name="1_ÿÿÿÿÿ" xfId="583"/>
    <cellStyle name="1_ÿÿÿÿÿ_1" xfId="584"/>
    <cellStyle name="1_ÿÿÿÿÿ_1_thanh hoa lap du an 062008" xfId="585"/>
    <cellStyle name="1_ÿÿÿÿÿ_Book1" xfId="586"/>
    <cellStyle name="1_ÿÿÿÿÿ_Book1_Cau My Thinh sua theo don gia 59 (19-5-07)" xfId="587"/>
    <cellStyle name="1_ÿÿÿÿÿ_Book1_DT_Tham_Dinh_497_16-4-07" xfId="588"/>
    <cellStyle name="1_ÿÿÿÿÿ_Book1_DT-497" xfId="589"/>
    <cellStyle name="1_ÿÿÿÿÿ_Book1_DT-Khao-s¸t-TD" xfId="590"/>
    <cellStyle name="1_ÿÿÿÿÿ_Book1_Huong Lam - Ban Giang (11-4-2007)" xfId="591"/>
    <cellStyle name="1_ÿÿÿÿÿ_Cau My Thinh sua theo don gia 59 (19-5-07)" xfId="592"/>
    <cellStyle name="1_ÿÿÿÿÿ_DT_Tham_Dinh_497_16-4-07" xfId="593"/>
    <cellStyle name="1_ÿÿÿÿÿ_DT-497" xfId="594"/>
    <cellStyle name="1_ÿÿÿÿÿ_DT-Khao-s¸t-TD" xfId="595"/>
    <cellStyle name="1_ÿÿÿÿÿ_Huong Lam - Ban Giang (11-4-2007)" xfId="596"/>
    <cellStyle name="1_ÿÿÿÿÿ_phu luc klksht" xfId="597"/>
    <cellStyle name="1_ÿÿÿÿÿ_Tong hop DT dieu chinh duong 38-95" xfId="598"/>
    <cellStyle name="_x0001_1¼„½(" xfId="599"/>
    <cellStyle name="_x0001_1¼½(" xfId="600"/>
    <cellStyle name="18" xfId="601"/>
    <cellStyle name="¹éºÐÀ²_      " xfId="602"/>
    <cellStyle name="2" xfId="603"/>
    <cellStyle name="2_6.Bang_luong_moi_XDCB" xfId="604"/>
    <cellStyle name="2_A che do KS +chi BQL" xfId="605"/>
    <cellStyle name="2_BANG CAM COC GPMB 8km" xfId="606"/>
    <cellStyle name="2_BANG CAM COC GPMB 8km_thanh hoa lap du an 062008" xfId="607"/>
    <cellStyle name="2_Bang tong hop khoi luong" xfId="608"/>
    <cellStyle name="2_BCsoketgiuanhiemky_BIEU" xfId="609"/>
    <cellStyle name="2_Bieu_KH_2010_Giao" xfId="610"/>
    <cellStyle name="2_BieuKH.TM(T12.Gui TH)_2" xfId="611"/>
    <cellStyle name="2_Book1" xfId="612"/>
    <cellStyle name="2_Book1_1" xfId="613"/>
    <cellStyle name="2_Book1_1_thanh hoa lap du an 062008" xfId="614"/>
    <cellStyle name="2_Book1_Book1" xfId="615"/>
    <cellStyle name="2_Book1_Book1_1" xfId="616"/>
    <cellStyle name="2_Book1_Book1_Book1" xfId="617"/>
    <cellStyle name="2_Book1_Book1_Gia goi thau KS, TKBVTC sua Ngay 12-01" xfId="618"/>
    <cellStyle name="2_Book1_Book1_thanh hoa lap du an 062008" xfId="619"/>
    <cellStyle name="2_Book1_Cau Bai Son 2 Km 0+270.26 (8-11-2006)" xfId="620"/>
    <cellStyle name="2_Book1_Cau Bai Son 2 Km 0+270.26 (8-11-2006)_thanh hoa lap du an 062008" xfId="621"/>
    <cellStyle name="2_Book1_Cau Hoa Son Km 1+441.06 (14-12-2006)" xfId="622"/>
    <cellStyle name="2_Book1_Cau Hoa Son Km 1+441.06 (14-12-2006)_thanh hoa lap du an 062008" xfId="623"/>
    <cellStyle name="2_Book1_Cau Hoa Son Km 1+441.06 (22-10-2006)" xfId="624"/>
    <cellStyle name="2_Book1_Cau Hoa Son Km 1+441.06 (22-10-2006)_thanh hoa lap du an 062008" xfId="625"/>
    <cellStyle name="2_Book1_Cau Hoa Son Km 1+441.06 (24-10-2006)" xfId="626"/>
    <cellStyle name="2_Book1_Cau Hoa Son Km 1+441.06 (24-10-2006)_thanh hoa lap du an 062008" xfId="627"/>
    <cellStyle name="2_Book1_Cau Nam Tot(ngay 2-10-2006)" xfId="628"/>
    <cellStyle name="2_Book1_Cau Song Dao Km 1+51.54 (20-12-2006)" xfId="629"/>
    <cellStyle name="2_Book1_Cau Song Dao Km 1+51.54 (20-12-2006)_thanh hoa lap du an 062008" xfId="630"/>
    <cellStyle name="2_Book1_CAU XOP XANG II(su­a)" xfId="631"/>
    <cellStyle name="2_Book1_CAU XOP XANG II(su­a)_thanh hoa lap du an 062008" xfId="632"/>
    <cellStyle name="2_Book1_Dieu phoi dat goi 1" xfId="633"/>
    <cellStyle name="2_Book1_Dieu phoi dat goi 2" xfId="634"/>
    <cellStyle name="2_Book1_DT Kha thi ngay 11-2-06" xfId="635"/>
    <cellStyle name="2_Book1_DT Kha thi ngay 11-2-06_thanh hoa lap du an 062008" xfId="636"/>
    <cellStyle name="2_Book1_DT ngay 04-01-2006" xfId="637"/>
    <cellStyle name="2_Book1_DT ngay 11-4-2006" xfId="638"/>
    <cellStyle name="2_Book1_DT ngay 15-11-05" xfId="639"/>
    <cellStyle name="2_Book1_DT ngay 15-11-05_thanh hoa lap du an 062008" xfId="640"/>
    <cellStyle name="2_Book1_DT theo DM24" xfId="641"/>
    <cellStyle name="2_Book1_Du toan KT-TCsua theo TT 03 - YC 471" xfId="642"/>
    <cellStyle name="2_Book1_Du toan Phuong lam" xfId="643"/>
    <cellStyle name="2_Book1_Du toan Phuong lam_thanh hoa lap du an 062008" xfId="644"/>
    <cellStyle name="2_Book1_Du toan QL 27 (23-12-2005)" xfId="645"/>
    <cellStyle name="2_Book1_DuAnKT ngay 11-2-2006" xfId="646"/>
    <cellStyle name="2_Book1_Goi 1" xfId="647"/>
    <cellStyle name="2_Book1_Goi thau so 1 (14-12-2006)" xfId="648"/>
    <cellStyle name="2_Book1_Goi thau so 1 (14-12-2006)_thanh hoa lap du an 062008" xfId="649"/>
    <cellStyle name="2_Book1_Goi thau so 2 (20-6-2006)" xfId="650"/>
    <cellStyle name="2_Book1_Goi thau so 2 (20-6-2006)_thanh hoa lap du an 062008" xfId="651"/>
    <cellStyle name="2_Book1_Goi thau so 2 (30-01-2007)" xfId="652"/>
    <cellStyle name="2_Book1_Goi thau so 2 (30-01-2007)_thanh hoa lap du an 062008" xfId="653"/>
    <cellStyle name="2_Book1_Goi02(25-05-2006)" xfId="654"/>
    <cellStyle name="2_Book1_K C N - HUNG DONG L.NHUA" xfId="655"/>
    <cellStyle name="2_Book1_K C N - HUNG DONG L.NHUA_thanh hoa lap du an 062008" xfId="656"/>
    <cellStyle name="2_Book1_Khoi Luong Hoang Truong - Hoang Phu" xfId="658"/>
    <cellStyle name="2_Book1_Khoi Luong Hoang Truong - Hoang Phu_thanh hoa lap du an 062008" xfId="659"/>
    <cellStyle name="2_Book1_km48-53 (tham tra ngay 23-10-2006)" xfId="657"/>
    <cellStyle name="2_Book1_Muong TL" xfId="660"/>
    <cellStyle name="2_Book1_thanh hoa lap du an 062008" xfId="663"/>
    <cellStyle name="2_Book1_Tuyen so 1-Km0+00 - Km0+852.56" xfId="661"/>
    <cellStyle name="2_Book1_TV sua ngay 02-08-06" xfId="662"/>
    <cellStyle name="2_Book1_ÿÿÿÿÿ" xfId="664"/>
    <cellStyle name="2_C" xfId="665"/>
    <cellStyle name="2_Cau Bai Son 2 Km 0+270.26 (8-11-2006)" xfId="666"/>
    <cellStyle name="2_Cau Hoi 115" xfId="667"/>
    <cellStyle name="2_Cau Hoi 115_thanh hoa lap du an 062008" xfId="668"/>
    <cellStyle name="2_Cau Hua Trai (TT 04)" xfId="669"/>
    <cellStyle name="2_Cau My Thinh sua theo don gia 59 (19-5-07)" xfId="670"/>
    <cellStyle name="2_Cau Nam Tot(ngay 2-10-2006)" xfId="671"/>
    <cellStyle name="2_Cau Nam Tot(ngay 2-10-2006)_thanh hoa lap du an 062008" xfId="672"/>
    <cellStyle name="2_Cau Song Dao Km 1+51.54 (20-12-2006)" xfId="673"/>
    <cellStyle name="2_Cau Thanh Ha 1" xfId="674"/>
    <cellStyle name="2_Cau thuy dien Ban La (Cu Anh)" xfId="675"/>
    <cellStyle name="2_Cau thuy dien Ban La (Cu Anh)_thanh hoa lap du an 062008" xfId="676"/>
    <cellStyle name="2_CAU XOP XANG II(su­a)" xfId="677"/>
    <cellStyle name="2_Chau Thon - Tan Xuan (goi 5)" xfId="680"/>
    <cellStyle name="2_Chau Thon - Tan Xuan (KCS 8-12-06)" xfId="681"/>
    <cellStyle name="2_Chi phi KS" xfId="682"/>
    <cellStyle name="2_Chi tieu su nghiep VHXH 2009 chi tiet_01_12qh3t12" xfId="683"/>
    <cellStyle name="2_Chinhthuc_Dongquyen_NLN" xfId="684"/>
    <cellStyle name="2_ChiTieu_KeHoach_2009" xfId="685"/>
    <cellStyle name="2_cong" xfId="678"/>
    <cellStyle name="2_cu ly van chuyen" xfId="679"/>
    <cellStyle name="2_Dakt-Cau tinh Hua Phan" xfId="686"/>
    <cellStyle name="2_Danhmuc_Quyhoach2009" xfId="687"/>
    <cellStyle name="2_DIEN" xfId="688"/>
    <cellStyle name="2_Dieu phoi dat goi 1" xfId="689"/>
    <cellStyle name="2_Dieu phoi dat goi 1_thanh hoa lap du an 062008" xfId="690"/>
    <cellStyle name="2_Dieu phoi dat goi 2" xfId="691"/>
    <cellStyle name="2_Dieu phoi dat goi 2_thanh hoa lap du an 062008" xfId="692"/>
    <cellStyle name="2_Dinh muc thiet ke" xfId="693"/>
    <cellStyle name="2_DONGIA" xfId="694"/>
    <cellStyle name="2_DT Chau Hong  trinh ngay 09-01-07" xfId="695"/>
    <cellStyle name="2_DT Chau Hong  trinh ngay 09-01-07_thanh hoa lap du an 062008" xfId="696"/>
    <cellStyle name="2_DT Kha thi ngay 11-2-06" xfId="698"/>
    <cellStyle name="2_DT KT ngay 10-9-2005" xfId="697"/>
    <cellStyle name="2_DT ngay 04-01-2006" xfId="699"/>
    <cellStyle name="2_DT ngay 04-01-2006_thanh hoa lap du an 062008" xfId="700"/>
    <cellStyle name="2_DT ngay 11-4-2006" xfId="701"/>
    <cellStyle name="2_DT ngay 11-4-2006_thanh hoa lap du an 062008" xfId="702"/>
    <cellStyle name="2_DT ngay 15-11-05" xfId="703"/>
    <cellStyle name="2_DT theo DM24" xfId="704"/>
    <cellStyle name="2_DT theo DM24_thanh hoa lap du an 062008" xfId="705"/>
    <cellStyle name="2_DT-497" xfId="706"/>
    <cellStyle name="2_DT-497_thanh hoa lap du an 062008" xfId="707"/>
    <cellStyle name="2_DT-Khao-s¸t-TD" xfId="708"/>
    <cellStyle name="2_DT-Khao-s¸t-TD_thanh hoa lap du an 062008" xfId="709"/>
    <cellStyle name="2_DTXL goi 11(20-9-05)" xfId="710"/>
    <cellStyle name="2_du toan" xfId="711"/>
    <cellStyle name="2_du toan (03-11-05)" xfId="712"/>
    <cellStyle name="2_Du toan (12-05-2005) Tham dinh" xfId="713"/>
    <cellStyle name="2_Du toan (12-05-2005) Tham dinh_thanh hoa lap du an 062008" xfId="714"/>
    <cellStyle name="2_Du toan (23-05-2005) Tham dinh" xfId="715"/>
    <cellStyle name="2_Du toan (23-05-2005) Tham dinh_thanh hoa lap du an 062008" xfId="716"/>
    <cellStyle name="2_Du toan (5 - 04 - 2004)" xfId="717"/>
    <cellStyle name="2_Du toan (5 - 04 - 2004)_thanh hoa lap du an 062008" xfId="718"/>
    <cellStyle name="2_Du toan (6-3-2005)" xfId="719"/>
    <cellStyle name="2_Du toan (Ban A)" xfId="720"/>
    <cellStyle name="2_Du toan (Ban A)_thanh hoa lap du an 062008" xfId="721"/>
    <cellStyle name="2_Du toan (ngay 13 - 07 - 2004)" xfId="722"/>
    <cellStyle name="2_Du toan (ngay 13 - 07 - 2004)_thanh hoa lap du an 062008" xfId="723"/>
    <cellStyle name="2_Du toan (ngay 25-9-06)" xfId="724"/>
    <cellStyle name="2_Du toan (ngay03-02-07) theo DG moi" xfId="725"/>
    <cellStyle name="2_Du toan 558 (Km17+508.12 - Km 22)" xfId="726"/>
    <cellStyle name="2_Du toan 558 (Km17+508.12 - Km 22)_thanh hoa lap du an 062008" xfId="727"/>
    <cellStyle name="2_Du toan bo sung (11-2004)" xfId="728"/>
    <cellStyle name="2_Du toan Cang Vung Ang (Tham tra 3-11-06)" xfId="729"/>
    <cellStyle name="2_Du toan Cang Vung Ang (Tham tra 3-11-06)_thanh hoa lap du an 062008" xfId="730"/>
    <cellStyle name="2_Du toan Cang Vung Ang ngay 09-8-06 " xfId="731"/>
    <cellStyle name="2_Du toan Cang Vung Ang ngay 09-8-06 _thanh hoa lap du an 062008" xfId="732"/>
    <cellStyle name="2_Du toan dieu chin theo don gia moi (1-2-2007)" xfId="733"/>
    <cellStyle name="2_Du toan Doan Km 53 - 60 sua theo tham tra(15-5-2007)" xfId="735"/>
    <cellStyle name="2_Du toan Doan Km 53 - 60 sua theo tham tra(15-5-2007)_thanh hoa lap du an 062008" xfId="736"/>
    <cellStyle name="2_Du toan Doan Km 53 - 60 sua theo TV4 tham tra(9-6-2007)" xfId="734"/>
    <cellStyle name="2_Du toan Goi 1" xfId="737"/>
    <cellStyle name="2_Du toan Goi 1_thanh hoa lap du an 062008" xfId="738"/>
    <cellStyle name="2_du toan goi 12" xfId="739"/>
    <cellStyle name="2_Du toan Goi 2" xfId="740"/>
    <cellStyle name="2_Du toan Goi 2_thanh hoa lap du an 062008" xfId="741"/>
    <cellStyle name="2_Du toan Huong Lam - Ban Giang (ngay28-11-06)" xfId="742"/>
    <cellStyle name="2_Du toan Huong Lam - Ban Giang (ngay28-11-06)_thanh hoa lap du an 062008" xfId="743"/>
    <cellStyle name="2_Du toan Huong Lam - Ban Giang theo DG 59 (ngay3-2-07)" xfId="744"/>
    <cellStyle name="2_Du toan Huong Lam - Ban Giang theo DG 59 (ngay3-2-07)_thanh hoa lap du an 062008" xfId="745"/>
    <cellStyle name="2_Du toan khao sat don 553 (da sua 16.5.08)" xfId="748"/>
    <cellStyle name="2_Du toan KT-TCsua theo TT 03 - YC 471" xfId="746"/>
    <cellStyle name="2_Du toan KT-TCsua theo TT 03 - YC 471_thanh hoa lap du an 062008" xfId="747"/>
    <cellStyle name="2_Du toan ngay (28-10-2005)" xfId="749"/>
    <cellStyle name="2_Du toan ngay (28-10-2005)_thanh hoa lap du an 062008" xfId="750"/>
    <cellStyle name="2_Du toan ngay 16-4-2007" xfId="751"/>
    <cellStyle name="2_Du toan ngay 1-9-2004 (version 1)" xfId="752"/>
    <cellStyle name="2_Du toan ngay 1-9-2004 (version 1)_thanh hoa lap du an 062008" xfId="753"/>
    <cellStyle name="2_Du toan Phuong lam" xfId="754"/>
    <cellStyle name="2_Du toan QL 27 (23-12-2005)" xfId="755"/>
    <cellStyle name="2_Du toan QL 27 (23-12-2005)_thanh hoa lap du an 062008" xfId="756"/>
    <cellStyle name="2_Du toan Tay Thanh Hoa duyetcuoi" xfId="757"/>
    <cellStyle name="2_Du toan Tay Thanh Hoa duyetcuoi_thanh hoa lap du an 062008" xfId="758"/>
    <cellStyle name="2_Du_toan_Ho_Xa___Vinh_Tan_WB3 sua ngay 18-8-06" xfId="759"/>
    <cellStyle name="2_Du_toan_Ho_Xa___Vinh_Tan_WB3 sua ngay 18-8-06_thanh hoa lap du an 062008" xfId="760"/>
    <cellStyle name="2_DuAnKT ngay 11-2-2006" xfId="761"/>
    <cellStyle name="2_DuAnKT ngay 11-2-2006_thanh hoa lap du an 062008" xfId="762"/>
    <cellStyle name="2_Gia_VL cau-JIBIC-Ha-tinh" xfId="782"/>
    <cellStyle name="2_Gia_VL cau-JIBIC-Ha-tinh_thanh hoa lap du an 062008" xfId="783"/>
    <cellStyle name="2_Gia_VLQL48_duyet " xfId="784"/>
    <cellStyle name="2_Gia_VLQL48_duyet  2" xfId="785"/>
    <cellStyle name="2_Gia_VLQL48_duyet  3" xfId="786"/>
    <cellStyle name="2_Gia_VLQL48_duyet  3 2" xfId="787"/>
    <cellStyle name="2_Gia_VLQL48_duyet  3 3" xfId="788"/>
    <cellStyle name="2_Gia_VLQL48_duyet  4" xfId="789"/>
    <cellStyle name="2_Gia_VLQL48_duyet  5" xfId="790"/>
    <cellStyle name="2_Gia_VLQL48_duyet  6" xfId="791"/>
    <cellStyle name="2_Gia_VLQL48_duyet  7" xfId="792"/>
    <cellStyle name="2_Gia_VLQL48_duyet  8" xfId="793"/>
    <cellStyle name="2_Gia_VLQL48_duyet  9" xfId="794"/>
    <cellStyle name="2_Gia_VLQL48_duyet _thanh hoa lap du an 062008" xfId="795"/>
    <cellStyle name="2_goi 1" xfId="763"/>
    <cellStyle name="2_Goi 1 (TT04)" xfId="764"/>
    <cellStyle name="2_goi 1 duyet theo luong mo (an)" xfId="765"/>
    <cellStyle name="2_Goi 1_1" xfId="766"/>
    <cellStyle name="2_Goi 1_1_thanh hoa lap du an 062008" xfId="767"/>
    <cellStyle name="2_Goi so 1" xfId="768"/>
    <cellStyle name="2_Goi thau so 08 (11-05-2007)" xfId="769"/>
    <cellStyle name="2_Goi thau so 1 (14-12-2006)" xfId="770"/>
    <cellStyle name="2_Goi thau so 2 (20-6-2006)" xfId="771"/>
    <cellStyle name="2_Goi02(25-05-2006)" xfId="772"/>
    <cellStyle name="2_Goi02(25-05-2006)_thanh hoa lap du an 062008" xfId="773"/>
    <cellStyle name="2_Goi1N206" xfId="774"/>
    <cellStyle name="2_Goi1N206_thanh hoa lap du an 062008" xfId="775"/>
    <cellStyle name="2_Goi2N206" xfId="776"/>
    <cellStyle name="2_Goi2N206_thanh hoa lap du an 062008" xfId="777"/>
    <cellStyle name="2_Goi4N216" xfId="778"/>
    <cellStyle name="2_Goi4N216_thanh hoa lap du an 062008" xfId="779"/>
    <cellStyle name="2_Goi5N216" xfId="780"/>
    <cellStyle name="2_Goi5N216_thanh hoa lap du an 062008" xfId="781"/>
    <cellStyle name="2_Hoi Song" xfId="796"/>
    <cellStyle name="2_HT-LO" xfId="797"/>
    <cellStyle name="2_HT-LO_thanh hoa lap du an 062008" xfId="798"/>
    <cellStyle name="2_Huong Lam - Ban Giang (11-4-2007)" xfId="799"/>
    <cellStyle name="2_Huong Lam - Ban Giang (11-4-2007)_thanh hoa lap du an 062008" xfId="800"/>
    <cellStyle name="2_KH Von Dieu tra CBMT 2009ngay3t12qh4t12" xfId="839"/>
    <cellStyle name="2_KH_2009_CongThuong" xfId="840"/>
    <cellStyle name="2_KH_SXNL_2009" xfId="841"/>
    <cellStyle name="2_Khoi luong" xfId="842"/>
    <cellStyle name="2_Khoi luong doan 1" xfId="843"/>
    <cellStyle name="2_Khoi luong doan 1_thanh hoa lap du an 062008" xfId="844"/>
    <cellStyle name="2_Khoi luong doan 2" xfId="845"/>
    <cellStyle name="2_Khoi luong doan 2_thanh hoa lap du an 062008" xfId="846"/>
    <cellStyle name="2_Khoi Luong Hoang Truong - Hoang Phu" xfId="847"/>
    <cellStyle name="2_Khoi Luong Hoang Truong - Hoang Phu_thanh hoa lap du an 062008" xfId="848"/>
    <cellStyle name="2_Khoi luong_thanh hoa lap du an 062008" xfId="849"/>
    <cellStyle name="2_KHXDCB_2009_ HDND" xfId="850"/>
    <cellStyle name="2_Kiennghi_TTCP" xfId="801"/>
    <cellStyle name="2_Kiennghi_TTCP_Bosung" xfId="802"/>
    <cellStyle name="2_Kiennghi_TTCP_Bosung_lan2" xfId="803"/>
    <cellStyle name="2_Kiennghibosungvon_TTCP_2" xfId="804"/>
    <cellStyle name="2_KL" xfId="805"/>
    <cellStyle name="2_KL_Cau My Thinh sua theo don gia 59 (19-5-07)" xfId="806"/>
    <cellStyle name="2_KL_Cau My Thinh sua theo don gia 59 (19-5-07)_thanh hoa lap du an 062008" xfId="807"/>
    <cellStyle name="2_Kl_DT_Tham_Dinh_497_16-4-07" xfId="808"/>
    <cellStyle name="2_KL_DT-497" xfId="809"/>
    <cellStyle name="2_KL_DT-497_thanh hoa lap du an 062008" xfId="810"/>
    <cellStyle name="2_KL_DT-Khao-s¸t-TD" xfId="811"/>
    <cellStyle name="2_KL_DT-Khao-s¸t-TD_thanh hoa lap du an 062008" xfId="812"/>
    <cellStyle name="2_KL_Huong Lam - Ban Giang (11-4-2007)" xfId="813"/>
    <cellStyle name="2_KL_Huong Lam - Ban Giang (11-4-2007)_thanh hoa lap du an 062008" xfId="814"/>
    <cellStyle name="2_KL_thanh hoa lap du an 062008" xfId="815"/>
    <cellStyle name="2_Kl6-6-05" xfId="816"/>
    <cellStyle name="2_KLCongTh" xfId="817"/>
    <cellStyle name="2_Kldoan3" xfId="818"/>
    <cellStyle name="2_Kldoan3_thanh hoa lap du an 062008" xfId="819"/>
    <cellStyle name="2_KLhoxa" xfId="820"/>
    <cellStyle name="2_Klnutgiao" xfId="821"/>
    <cellStyle name="2_KLPA2s" xfId="822"/>
    <cellStyle name="2_KlQdinhduyet" xfId="823"/>
    <cellStyle name="2_KlQdinhduyet_thanh hoa lap du an 062008" xfId="824"/>
    <cellStyle name="2_KlQL4goi5KCS" xfId="825"/>
    <cellStyle name="2_Kltayth" xfId="826"/>
    <cellStyle name="2_KltaythQDduyet" xfId="827"/>
    <cellStyle name="2_Kluong4-2004" xfId="828"/>
    <cellStyle name="2_Kluong4-2004_thanh hoa lap du an 062008" xfId="829"/>
    <cellStyle name="2_Km 48 - 53 (sua nap TVTT 6-7-2007)" xfId="830"/>
    <cellStyle name="2_Km 48 - 53 (sua nap TVTT 6-7-2007)_thanh hoa lap du an 062008" xfId="831"/>
    <cellStyle name="2_Km2" xfId="832"/>
    <cellStyle name="2_Km3" xfId="833"/>
    <cellStyle name="2_km4-6" xfId="834"/>
    <cellStyle name="2_km48-53 (tham tra ngay 23-10-2006)" xfId="835"/>
    <cellStyle name="2_km48-53 (tham tra ngay 23-10-2006)_thanh hoa lap du an 062008" xfId="836"/>
    <cellStyle name="2_km48-53 (tham tra ngay 23-10-2006)theo gi¸ ca m¸y míi" xfId="837"/>
    <cellStyle name="2_km48-53 (tham tra ngay 23-10-2006)theo gi¸ ca m¸y míi_thanh hoa lap du an 062008" xfId="838"/>
    <cellStyle name="2_Luong A6" xfId="851"/>
    <cellStyle name="2_maugiacotaluy" xfId="852"/>
    <cellStyle name="2_My Thanh Son Thanh" xfId="853"/>
    <cellStyle name="2_Nhom I" xfId="854"/>
    <cellStyle name="2_Nhom I_thanh hoa lap du an 062008" xfId="855"/>
    <cellStyle name="2_Phanbotindung_2009_KH" xfId="864"/>
    <cellStyle name="2_Phu luc KS" xfId="865"/>
    <cellStyle name="2_Project N.Du" xfId="856"/>
    <cellStyle name="2_Project N.Du.dien" xfId="857"/>
    <cellStyle name="2_Project N.Du_thanh hoa lap du an 062008" xfId="858"/>
    <cellStyle name="2_Project QL4" xfId="859"/>
    <cellStyle name="2_Project QL4 goi 7" xfId="860"/>
    <cellStyle name="2_Project QL4 goi 7_thanh hoa lap du an 062008" xfId="861"/>
    <cellStyle name="2_Project QL4 goi5" xfId="862"/>
    <cellStyle name="2_Project QL4 goi8" xfId="863"/>
    <cellStyle name="2_QL1A-SUA2005" xfId="866"/>
    <cellStyle name="2_QL1A-SUA2005_thanh hoa lap du an 062008" xfId="867"/>
    <cellStyle name="2_Sheet1" xfId="868"/>
    <cellStyle name="2_Sheet1_Cau My Thinh sua theo don gia 59 (19-5-07)" xfId="869"/>
    <cellStyle name="2_Sheet1_DT_Tham_Dinh_497_16-4-07" xfId="870"/>
    <cellStyle name="2_Sheet1_DT-497" xfId="871"/>
    <cellStyle name="2_Sheet1_DT-Khao-s¸t-TD" xfId="872"/>
    <cellStyle name="2_Sheet1_Huong Lam - Ban Giang (11-4-2007)" xfId="873"/>
    <cellStyle name="2_SuoiTon" xfId="874"/>
    <cellStyle name="2_SuoiTon_thanh hoa lap du an 062008" xfId="875"/>
    <cellStyle name="2_t" xfId="876"/>
    <cellStyle name="2_TamkhoanKSDH" xfId="877"/>
    <cellStyle name="2_Tay THoa" xfId="878"/>
    <cellStyle name="2_Tay THoa_thanh hoa lap du an 062008" xfId="879"/>
    <cellStyle name="2_Tham tra (8-11)1" xfId="887"/>
    <cellStyle name="2_Tham tra (8-11)1_thanh hoa lap du an 062008" xfId="888"/>
    <cellStyle name="2_THkl" xfId="889"/>
    <cellStyle name="2_THkl_thanh hoa lap du an 062008" xfId="890"/>
    <cellStyle name="2_THklpa2" xfId="891"/>
    <cellStyle name="2_THklpa2_thanh hoa lap du an 062008" xfId="892"/>
    <cellStyle name="2_Tong hop DT dieu chinh duong 38-95" xfId="880"/>
    <cellStyle name="2_Tong hop khoi luong duong 557 (30-5-2006)" xfId="881"/>
    <cellStyle name="2_Tong muc dau tu" xfId="882"/>
    <cellStyle name="2_TRUNG PMU 5" xfId="893"/>
    <cellStyle name="2_Tuyen so 1-Km0+00 - Km0+852.56" xfId="883"/>
    <cellStyle name="2_Tuyen so 1-Km0+00 - Km0+852.56_thanh hoa lap du an 062008" xfId="884"/>
    <cellStyle name="2_TV sua ngay 02-08-06" xfId="885"/>
    <cellStyle name="2_TV sua ngay 02-08-06_thanh hoa lap du an 062008" xfId="886"/>
    <cellStyle name="2_VatLieu 3 cau -NA" xfId="894"/>
    <cellStyle name="2_VatLieu 3 cau -NA_thanh hoa lap du an 062008" xfId="895"/>
    <cellStyle name="2_ÿÿÿÿÿ" xfId="896"/>
    <cellStyle name="2_ÿÿÿÿÿ_1" xfId="897"/>
    <cellStyle name="2_ÿÿÿÿÿ_1_thanh hoa lap du an 062008" xfId="898"/>
    <cellStyle name="2_ÿÿÿÿÿ_Book1" xfId="899"/>
    <cellStyle name="2_ÿÿÿÿÿ_Book1_Cau My Thinh sua theo don gia 59 (19-5-07)" xfId="900"/>
    <cellStyle name="2_ÿÿÿÿÿ_Book1_DT_Tham_Dinh_497_16-4-07" xfId="901"/>
    <cellStyle name="2_ÿÿÿÿÿ_Book1_DT-497" xfId="902"/>
    <cellStyle name="2_ÿÿÿÿÿ_Book1_DT-Khao-s¸t-TD" xfId="903"/>
    <cellStyle name="2_ÿÿÿÿÿ_Book1_Huong Lam - Ban Giang (11-4-2007)" xfId="904"/>
    <cellStyle name="2_ÿÿÿÿÿ_Cau My Thinh sua theo don gia 59 (19-5-07)" xfId="905"/>
    <cellStyle name="2_ÿÿÿÿÿ_DT_Tham_Dinh_497_16-4-07" xfId="906"/>
    <cellStyle name="2_ÿÿÿÿÿ_DT-497" xfId="907"/>
    <cellStyle name="2_ÿÿÿÿÿ_DT-Khao-s¸t-TD" xfId="908"/>
    <cellStyle name="2_ÿÿÿÿÿ_Huong Lam - Ban Giang (11-4-2007)" xfId="909"/>
    <cellStyle name="2_ÿÿÿÿÿ_phu luc klksht" xfId="910"/>
    <cellStyle name="2_ÿÿÿÿÿ_Tong hop DT dieu chinh duong 38-95" xfId="911"/>
    <cellStyle name="20" xfId="912"/>
    <cellStyle name="20 2" xfId="913"/>
    <cellStyle name="20% - Accent1 2" xfId="914"/>
    <cellStyle name="20% - Accent2 2" xfId="915"/>
    <cellStyle name="20% - Accent3 2" xfId="916"/>
    <cellStyle name="20% - Accent4 2" xfId="917"/>
    <cellStyle name="20% - Accent5 2" xfId="918"/>
    <cellStyle name="20% - Accent6 2" xfId="919"/>
    <cellStyle name="-2001" xfId="920"/>
    <cellStyle name="-2001?_x000c_Normal_AD_x000b_Normal_Adot?_x000d_Normal_ADAdot?_x000d_Normal_ADOT~1ⓨ␐_x000b_?ÿ?_x0012_?ÿ?adot" xfId="921"/>
    <cellStyle name="3" xfId="922"/>
    <cellStyle name="3_6.Bang_luong_moi_XDCB" xfId="923"/>
    <cellStyle name="3_A che do KS +chi BQL" xfId="924"/>
    <cellStyle name="3_BANG CAM COC GPMB 8km" xfId="925"/>
    <cellStyle name="3_BANG CAM COC GPMB 8km_thanh hoa lap du an 062008" xfId="926"/>
    <cellStyle name="3_Bang tong hop khoi luong" xfId="927"/>
    <cellStyle name="3_BCsoketgiuanhiemky_BIEU" xfId="928"/>
    <cellStyle name="3_Bieu_KH_2010_Giao" xfId="929"/>
    <cellStyle name="3_BieuKH.TM(T12.Gui TH)_2" xfId="930"/>
    <cellStyle name="3_Book1" xfId="931"/>
    <cellStyle name="3_Book1_1" xfId="932"/>
    <cellStyle name="3_Book1_1_thanh hoa lap du an 062008" xfId="933"/>
    <cellStyle name="3_Book1_Book1" xfId="934"/>
    <cellStyle name="3_Book1_Book1_1" xfId="935"/>
    <cellStyle name="3_Book1_Book1_Book1" xfId="936"/>
    <cellStyle name="3_Book1_Book1_Gia goi thau KS, TKBVTC sua Ngay 12-01" xfId="937"/>
    <cellStyle name="3_Book1_Book1_thanh hoa lap du an 062008" xfId="938"/>
    <cellStyle name="3_Book1_Cau Bai Son 2 Km 0+270.26 (8-11-2006)" xfId="939"/>
    <cellStyle name="3_Book1_Cau Bai Son 2 Km 0+270.26 (8-11-2006)_thanh hoa lap du an 062008" xfId="940"/>
    <cellStyle name="3_Book1_Cau Hoa Son Km 1+441.06 (14-12-2006)" xfId="941"/>
    <cellStyle name="3_Book1_Cau Hoa Son Km 1+441.06 (14-12-2006)_thanh hoa lap du an 062008" xfId="942"/>
    <cellStyle name="3_Book1_Cau Hoa Son Km 1+441.06 (22-10-2006)" xfId="943"/>
    <cellStyle name="3_Book1_Cau Hoa Son Km 1+441.06 (22-10-2006)_thanh hoa lap du an 062008" xfId="944"/>
    <cellStyle name="3_Book1_Cau Hoa Son Km 1+441.06 (24-10-2006)" xfId="945"/>
    <cellStyle name="3_Book1_Cau Hoa Son Km 1+441.06 (24-10-2006)_thanh hoa lap du an 062008" xfId="946"/>
    <cellStyle name="3_Book1_Cau Nam Tot(ngay 2-10-2006)" xfId="947"/>
    <cellStyle name="3_Book1_Cau Song Dao Km 1+51.54 (20-12-2006)" xfId="948"/>
    <cellStyle name="3_Book1_Cau Song Dao Km 1+51.54 (20-12-2006)_thanh hoa lap du an 062008" xfId="949"/>
    <cellStyle name="3_Book1_CAU XOP XANG II(su­a)" xfId="950"/>
    <cellStyle name="3_Book1_CAU XOP XANG II(su­a)_thanh hoa lap du an 062008" xfId="951"/>
    <cellStyle name="3_Book1_Dieu phoi dat goi 1" xfId="952"/>
    <cellStyle name="3_Book1_Dieu phoi dat goi 2" xfId="953"/>
    <cellStyle name="3_Book1_DT Kha thi ngay 11-2-06" xfId="954"/>
    <cellStyle name="3_Book1_DT Kha thi ngay 11-2-06_thanh hoa lap du an 062008" xfId="955"/>
    <cellStyle name="3_Book1_DT ngay 04-01-2006" xfId="956"/>
    <cellStyle name="3_Book1_DT ngay 11-4-2006" xfId="957"/>
    <cellStyle name="3_Book1_DT ngay 15-11-05" xfId="958"/>
    <cellStyle name="3_Book1_DT ngay 15-11-05_thanh hoa lap du an 062008" xfId="959"/>
    <cellStyle name="3_Book1_DT theo DM24" xfId="960"/>
    <cellStyle name="3_Book1_Du toan KT-TCsua theo TT 03 - YC 471" xfId="961"/>
    <cellStyle name="3_Book1_Du toan Phuong lam" xfId="962"/>
    <cellStyle name="3_Book1_Du toan Phuong lam_thanh hoa lap du an 062008" xfId="963"/>
    <cellStyle name="3_Book1_Du toan QL 27 (23-12-2005)" xfId="964"/>
    <cellStyle name="3_Book1_DuAnKT ngay 11-2-2006" xfId="965"/>
    <cellStyle name="3_Book1_Goi 1" xfId="966"/>
    <cellStyle name="3_Book1_Goi thau so 1 (14-12-2006)" xfId="967"/>
    <cellStyle name="3_Book1_Goi thau so 1 (14-12-2006)_thanh hoa lap du an 062008" xfId="968"/>
    <cellStyle name="3_Book1_Goi thau so 2 (20-6-2006)" xfId="969"/>
    <cellStyle name="3_Book1_Goi thau so 2 (20-6-2006)_thanh hoa lap du an 062008" xfId="970"/>
    <cellStyle name="3_Book1_Goi thau so 2 (30-01-2007)" xfId="971"/>
    <cellStyle name="3_Book1_Goi thau so 2 (30-01-2007)_thanh hoa lap du an 062008" xfId="972"/>
    <cellStyle name="3_Book1_Goi02(25-05-2006)" xfId="973"/>
    <cellStyle name="3_Book1_K C N - HUNG DONG L.NHUA" xfId="974"/>
    <cellStyle name="3_Book1_K C N - HUNG DONG L.NHUA_thanh hoa lap du an 062008" xfId="975"/>
    <cellStyle name="3_Book1_Khoi Luong Hoang Truong - Hoang Phu" xfId="977"/>
    <cellStyle name="3_Book1_Khoi Luong Hoang Truong - Hoang Phu_thanh hoa lap du an 062008" xfId="978"/>
    <cellStyle name="3_Book1_km48-53 (tham tra ngay 23-10-2006)" xfId="976"/>
    <cellStyle name="3_Book1_Muong TL" xfId="979"/>
    <cellStyle name="3_Book1_thanh hoa lap du an 062008" xfId="982"/>
    <cellStyle name="3_Book1_Tuyen so 1-Km0+00 - Km0+852.56" xfId="980"/>
    <cellStyle name="3_Book1_TV sua ngay 02-08-06" xfId="981"/>
    <cellStyle name="3_Book1_ÿÿÿÿÿ" xfId="983"/>
    <cellStyle name="3_C" xfId="984"/>
    <cellStyle name="3_Cau Bai Son 2 Km 0+270.26 (8-11-2006)" xfId="985"/>
    <cellStyle name="3_Cau Hoi 115" xfId="986"/>
    <cellStyle name="3_Cau Hoi 115_thanh hoa lap du an 062008" xfId="987"/>
    <cellStyle name="3_Cau Hua Trai (TT 04)" xfId="988"/>
    <cellStyle name="3_Cau My Thinh sua theo don gia 59 (19-5-07)" xfId="989"/>
    <cellStyle name="3_Cau Nam Tot(ngay 2-10-2006)" xfId="990"/>
    <cellStyle name="3_Cau Nam Tot(ngay 2-10-2006)_thanh hoa lap du an 062008" xfId="991"/>
    <cellStyle name="3_Cau Song Dao Km 1+51.54 (20-12-2006)" xfId="992"/>
    <cellStyle name="3_Cau Thanh Ha 1" xfId="993"/>
    <cellStyle name="3_Cau thuy dien Ban La (Cu Anh)" xfId="994"/>
    <cellStyle name="3_Cau thuy dien Ban La (Cu Anh)_thanh hoa lap du an 062008" xfId="995"/>
    <cellStyle name="3_CAU XOP XANG II(su­a)" xfId="996"/>
    <cellStyle name="3_Chau Thon - Tan Xuan (goi 5)" xfId="999"/>
    <cellStyle name="3_Chau Thon - Tan Xuan (KCS 8-12-06)" xfId="1000"/>
    <cellStyle name="3_Chi phi KS" xfId="1001"/>
    <cellStyle name="3_Chi tieu su nghiep VHXH 2009 chi tiet_01_12qh3t12" xfId="1002"/>
    <cellStyle name="3_Chinhthuc_Dongquyen_NLN" xfId="1003"/>
    <cellStyle name="3_ChiTieu_KeHoach_2009" xfId="1004"/>
    <cellStyle name="3_cong" xfId="997"/>
    <cellStyle name="3_cu ly van chuyen" xfId="998"/>
    <cellStyle name="3_Dakt-Cau tinh Hua Phan" xfId="1005"/>
    <cellStyle name="3_Danhmuc_Quyhoach2009" xfId="1006"/>
    <cellStyle name="3_DIEN" xfId="1007"/>
    <cellStyle name="3_Dieu phoi dat goi 1" xfId="1008"/>
    <cellStyle name="3_Dieu phoi dat goi 1_thanh hoa lap du an 062008" xfId="1009"/>
    <cellStyle name="3_Dieu phoi dat goi 2" xfId="1010"/>
    <cellStyle name="3_Dieu phoi dat goi 2_thanh hoa lap du an 062008" xfId="1011"/>
    <cellStyle name="3_Dinh muc thiet ke" xfId="1012"/>
    <cellStyle name="3_DONGIA" xfId="1013"/>
    <cellStyle name="3_DT Chau Hong  trinh ngay 09-01-07" xfId="1014"/>
    <cellStyle name="3_DT Chau Hong  trinh ngay 09-01-07_thanh hoa lap du an 062008" xfId="1015"/>
    <cellStyle name="3_DT Kha thi ngay 11-2-06" xfId="1017"/>
    <cellStyle name="3_DT KT ngay 10-9-2005" xfId="1016"/>
    <cellStyle name="3_DT ngay 04-01-2006" xfId="1018"/>
    <cellStyle name="3_DT ngay 04-01-2006_thanh hoa lap du an 062008" xfId="1019"/>
    <cellStyle name="3_DT ngay 11-4-2006" xfId="1020"/>
    <cellStyle name="3_DT ngay 11-4-2006_thanh hoa lap du an 062008" xfId="1021"/>
    <cellStyle name="3_DT ngay 15-11-05" xfId="1022"/>
    <cellStyle name="3_DT theo DM24" xfId="1023"/>
    <cellStyle name="3_DT theo DM24_thanh hoa lap du an 062008" xfId="1024"/>
    <cellStyle name="3_DT-497" xfId="1025"/>
    <cellStyle name="3_DT-497_thanh hoa lap du an 062008" xfId="1026"/>
    <cellStyle name="3_DT-Khao-s¸t-TD" xfId="1027"/>
    <cellStyle name="3_DT-Khao-s¸t-TD_thanh hoa lap du an 062008" xfId="1028"/>
    <cellStyle name="3_DTXL goi 11(20-9-05)" xfId="1029"/>
    <cellStyle name="3_du toan" xfId="1030"/>
    <cellStyle name="3_du toan (03-11-05)" xfId="1031"/>
    <cellStyle name="3_Du toan (12-05-2005) Tham dinh" xfId="1032"/>
    <cellStyle name="3_Du toan (12-05-2005) Tham dinh_thanh hoa lap du an 062008" xfId="1033"/>
    <cellStyle name="3_Du toan (23-05-2005) Tham dinh" xfId="1034"/>
    <cellStyle name="3_Du toan (23-05-2005) Tham dinh_thanh hoa lap du an 062008" xfId="1035"/>
    <cellStyle name="3_Du toan (5 - 04 - 2004)" xfId="1036"/>
    <cellStyle name="3_Du toan (5 - 04 - 2004)_thanh hoa lap du an 062008" xfId="1037"/>
    <cellStyle name="3_Du toan (6-3-2005)" xfId="1038"/>
    <cellStyle name="3_Du toan (Ban A)" xfId="1039"/>
    <cellStyle name="3_Du toan (Ban A)_thanh hoa lap du an 062008" xfId="1040"/>
    <cellStyle name="3_Du toan (ngay 13 - 07 - 2004)" xfId="1041"/>
    <cellStyle name="3_Du toan (ngay 13 - 07 - 2004)_thanh hoa lap du an 062008" xfId="1042"/>
    <cellStyle name="3_Du toan (ngay 25-9-06)" xfId="1043"/>
    <cellStyle name="3_Du toan (ngay03-02-07) theo DG moi" xfId="1044"/>
    <cellStyle name="3_Du toan 558 (Km17+508.12 - Km 22)" xfId="1045"/>
    <cellStyle name="3_Du toan 558 (Km17+508.12 - Km 22)_thanh hoa lap du an 062008" xfId="1046"/>
    <cellStyle name="3_Du toan bo sung (11-2004)" xfId="1047"/>
    <cellStyle name="3_Du toan Cang Vung Ang (Tham tra 3-11-06)" xfId="1048"/>
    <cellStyle name="3_Du toan Cang Vung Ang (Tham tra 3-11-06)_thanh hoa lap du an 062008" xfId="1049"/>
    <cellStyle name="3_Du toan Cang Vung Ang ngay 09-8-06 " xfId="1050"/>
    <cellStyle name="3_Du toan Cang Vung Ang ngay 09-8-06 _thanh hoa lap du an 062008" xfId="1051"/>
    <cellStyle name="3_Du toan dieu chin theo don gia moi (1-2-2007)" xfId="1052"/>
    <cellStyle name="3_Du toan Doan Km 53 - 60 sua theo tham tra(15-5-2007)" xfId="1054"/>
    <cellStyle name="3_Du toan Doan Km 53 - 60 sua theo tham tra(15-5-2007)_thanh hoa lap du an 062008" xfId="1055"/>
    <cellStyle name="3_Du toan Doan Km 53 - 60 sua theo TV4 tham tra(9-6-2007)" xfId="1053"/>
    <cellStyle name="3_Du toan Goi 1" xfId="1056"/>
    <cellStyle name="3_Du toan Goi 1_thanh hoa lap du an 062008" xfId="1057"/>
    <cellStyle name="3_du toan goi 12" xfId="1058"/>
    <cellStyle name="3_Du toan Goi 2" xfId="1059"/>
    <cellStyle name="3_Du toan Goi 2_thanh hoa lap du an 062008" xfId="1060"/>
    <cellStyle name="3_Du toan Huong Lam - Ban Giang (ngay28-11-06)" xfId="1061"/>
    <cellStyle name="3_Du toan Huong Lam - Ban Giang (ngay28-11-06)_thanh hoa lap du an 062008" xfId="1062"/>
    <cellStyle name="3_Du toan Huong Lam - Ban Giang theo DG 59 (ngay3-2-07)" xfId="1063"/>
    <cellStyle name="3_Du toan Huong Lam - Ban Giang theo DG 59 (ngay3-2-07)_thanh hoa lap du an 062008" xfId="1064"/>
    <cellStyle name="3_Du toan khao sat don 553 (da sua 16.5.08)" xfId="1067"/>
    <cellStyle name="3_Du toan KT-TCsua theo TT 03 - YC 471" xfId="1065"/>
    <cellStyle name="3_Du toan KT-TCsua theo TT 03 - YC 471_thanh hoa lap du an 062008" xfId="1066"/>
    <cellStyle name="3_Du toan ngay (28-10-2005)" xfId="1068"/>
    <cellStyle name="3_Du toan ngay (28-10-2005)_thanh hoa lap du an 062008" xfId="1069"/>
    <cellStyle name="3_Du toan ngay 16-4-2007" xfId="1070"/>
    <cellStyle name="3_Du toan ngay 1-9-2004 (version 1)" xfId="1071"/>
    <cellStyle name="3_Du toan ngay 1-9-2004 (version 1)_thanh hoa lap du an 062008" xfId="1072"/>
    <cellStyle name="3_Du toan Phuong lam" xfId="1073"/>
    <cellStyle name="3_Du toan QL 27 (23-12-2005)" xfId="1074"/>
    <cellStyle name="3_Du toan QL 27 (23-12-2005)_thanh hoa lap du an 062008" xfId="1075"/>
    <cellStyle name="3_Du toan Tay Thanh Hoa duyetcuoi" xfId="1076"/>
    <cellStyle name="3_Du toan Tay Thanh Hoa duyetcuoi_thanh hoa lap du an 062008" xfId="1077"/>
    <cellStyle name="3_Du_toan_Ho_Xa___Vinh_Tan_WB3 sua ngay 18-8-06" xfId="1078"/>
    <cellStyle name="3_Du_toan_Ho_Xa___Vinh_Tan_WB3 sua ngay 18-8-06_thanh hoa lap du an 062008" xfId="1079"/>
    <cellStyle name="3_DuAnKT ngay 11-2-2006" xfId="1080"/>
    <cellStyle name="3_DuAnKT ngay 11-2-2006_thanh hoa lap du an 062008" xfId="1081"/>
    <cellStyle name="3_Gia_VL cau-JIBIC-Ha-tinh" xfId="1101"/>
    <cellStyle name="3_Gia_VL cau-JIBIC-Ha-tinh_thanh hoa lap du an 062008" xfId="1102"/>
    <cellStyle name="3_Gia_VLQL48_duyet " xfId="1103"/>
    <cellStyle name="3_Gia_VLQL48_duyet  2" xfId="1104"/>
    <cellStyle name="3_Gia_VLQL48_duyet  3" xfId="1105"/>
    <cellStyle name="3_Gia_VLQL48_duyet  3 2" xfId="1106"/>
    <cellStyle name="3_Gia_VLQL48_duyet  3 3" xfId="1107"/>
    <cellStyle name="3_Gia_VLQL48_duyet  4" xfId="1108"/>
    <cellStyle name="3_Gia_VLQL48_duyet  5" xfId="1109"/>
    <cellStyle name="3_Gia_VLQL48_duyet  6" xfId="1110"/>
    <cellStyle name="3_Gia_VLQL48_duyet  7" xfId="1111"/>
    <cellStyle name="3_Gia_VLQL48_duyet  8" xfId="1112"/>
    <cellStyle name="3_Gia_VLQL48_duyet  9" xfId="1113"/>
    <cellStyle name="3_Gia_VLQL48_duyet _thanh hoa lap du an 062008" xfId="1114"/>
    <cellStyle name="3_goi 1" xfId="1082"/>
    <cellStyle name="3_Goi 1 (TT04)" xfId="1083"/>
    <cellStyle name="3_goi 1 duyet theo luong mo (an)" xfId="1084"/>
    <cellStyle name="3_Goi 1_1" xfId="1085"/>
    <cellStyle name="3_Goi 1_1_thanh hoa lap du an 062008" xfId="1086"/>
    <cellStyle name="3_Goi so 1" xfId="1087"/>
    <cellStyle name="3_Goi thau so 08 (11-05-2007)" xfId="1088"/>
    <cellStyle name="3_Goi thau so 1 (14-12-2006)" xfId="1089"/>
    <cellStyle name="3_Goi thau so 2 (20-6-2006)" xfId="1090"/>
    <cellStyle name="3_Goi02(25-05-2006)" xfId="1091"/>
    <cellStyle name="3_Goi02(25-05-2006)_thanh hoa lap du an 062008" xfId="1092"/>
    <cellStyle name="3_Goi1N206" xfId="1093"/>
    <cellStyle name="3_Goi1N206_thanh hoa lap du an 062008" xfId="1094"/>
    <cellStyle name="3_Goi2N206" xfId="1095"/>
    <cellStyle name="3_Goi2N206_thanh hoa lap du an 062008" xfId="1096"/>
    <cellStyle name="3_Goi4N216" xfId="1097"/>
    <cellStyle name="3_Goi4N216_thanh hoa lap du an 062008" xfId="1098"/>
    <cellStyle name="3_Goi5N216" xfId="1099"/>
    <cellStyle name="3_Goi5N216_thanh hoa lap du an 062008" xfId="1100"/>
    <cellStyle name="3_Hoi Song" xfId="1115"/>
    <cellStyle name="3_HT-LO" xfId="1116"/>
    <cellStyle name="3_HT-LO_thanh hoa lap du an 062008" xfId="1117"/>
    <cellStyle name="3_Huong Lam - Ban Giang (11-4-2007)" xfId="1118"/>
    <cellStyle name="3_Huong Lam - Ban Giang (11-4-2007)_thanh hoa lap du an 062008" xfId="1119"/>
    <cellStyle name="3_KH Von Dieu tra CBMT 2009ngay3t12qh4t12" xfId="1158"/>
    <cellStyle name="3_KH_2009_CongThuong" xfId="1159"/>
    <cellStyle name="3_KH_SXNL_2009" xfId="1160"/>
    <cellStyle name="3_Khoi luong" xfId="1161"/>
    <cellStyle name="3_Khoi luong doan 1" xfId="1162"/>
    <cellStyle name="3_Khoi luong doan 1_thanh hoa lap du an 062008" xfId="1163"/>
    <cellStyle name="3_Khoi luong doan 2" xfId="1164"/>
    <cellStyle name="3_Khoi luong doan 2_thanh hoa lap du an 062008" xfId="1165"/>
    <cellStyle name="3_Khoi Luong Hoang Truong - Hoang Phu" xfId="1166"/>
    <cellStyle name="3_Khoi Luong Hoang Truong - Hoang Phu_thanh hoa lap du an 062008" xfId="1167"/>
    <cellStyle name="3_Khoi luong_thanh hoa lap du an 062008" xfId="1168"/>
    <cellStyle name="3_KHXDCB_2009_ HDND" xfId="1169"/>
    <cellStyle name="3_Kiennghi_TTCP" xfId="1120"/>
    <cellStyle name="3_Kiennghi_TTCP_Bosung" xfId="1121"/>
    <cellStyle name="3_Kiennghi_TTCP_Bosung_lan2" xfId="1122"/>
    <cellStyle name="3_Kiennghibosungvon_TTCP_2" xfId="1123"/>
    <cellStyle name="3_KL" xfId="1124"/>
    <cellStyle name="3_KL_Cau My Thinh sua theo don gia 59 (19-5-07)" xfId="1125"/>
    <cellStyle name="3_KL_Cau My Thinh sua theo don gia 59 (19-5-07)_thanh hoa lap du an 062008" xfId="1126"/>
    <cellStyle name="3_Kl_DT_Tham_Dinh_497_16-4-07" xfId="1127"/>
    <cellStyle name="3_KL_DT-497" xfId="1128"/>
    <cellStyle name="3_KL_DT-497_thanh hoa lap du an 062008" xfId="1129"/>
    <cellStyle name="3_KL_DT-Khao-s¸t-TD" xfId="1130"/>
    <cellStyle name="3_KL_DT-Khao-s¸t-TD_thanh hoa lap du an 062008" xfId="1131"/>
    <cellStyle name="3_KL_Huong Lam - Ban Giang (11-4-2007)" xfId="1132"/>
    <cellStyle name="3_KL_Huong Lam - Ban Giang (11-4-2007)_thanh hoa lap du an 062008" xfId="1133"/>
    <cellStyle name="3_KL_thanh hoa lap du an 062008" xfId="1134"/>
    <cellStyle name="3_Kl6-6-05" xfId="1135"/>
    <cellStyle name="3_KLCongTh" xfId="1136"/>
    <cellStyle name="3_Kldoan3" xfId="1137"/>
    <cellStyle name="3_Kldoan3_thanh hoa lap du an 062008" xfId="1138"/>
    <cellStyle name="3_KLhoxa" xfId="1139"/>
    <cellStyle name="3_Klnutgiao" xfId="1140"/>
    <cellStyle name="3_KLPA2s" xfId="1141"/>
    <cellStyle name="3_KlQdinhduyet" xfId="1142"/>
    <cellStyle name="3_KlQdinhduyet_thanh hoa lap du an 062008" xfId="1143"/>
    <cellStyle name="3_KlQL4goi5KCS" xfId="1144"/>
    <cellStyle name="3_Kltayth" xfId="1145"/>
    <cellStyle name="3_KltaythQDduyet" xfId="1146"/>
    <cellStyle name="3_Kluong4-2004" xfId="1147"/>
    <cellStyle name="3_Kluong4-2004_thanh hoa lap du an 062008" xfId="1148"/>
    <cellStyle name="3_Km 48 - 53 (sua nap TVTT 6-7-2007)" xfId="1149"/>
    <cellStyle name="3_Km 48 - 53 (sua nap TVTT 6-7-2007)_thanh hoa lap du an 062008" xfId="1150"/>
    <cellStyle name="3_Km2" xfId="1151"/>
    <cellStyle name="3_Km3" xfId="1152"/>
    <cellStyle name="3_km4-6" xfId="1153"/>
    <cellStyle name="3_km48-53 (tham tra ngay 23-10-2006)" xfId="1154"/>
    <cellStyle name="3_km48-53 (tham tra ngay 23-10-2006)_thanh hoa lap du an 062008" xfId="1155"/>
    <cellStyle name="3_km48-53 (tham tra ngay 23-10-2006)theo gi¸ ca m¸y míi" xfId="1156"/>
    <cellStyle name="3_km48-53 (tham tra ngay 23-10-2006)theo gi¸ ca m¸y míi_thanh hoa lap du an 062008" xfId="1157"/>
    <cellStyle name="3_Luong A6" xfId="1170"/>
    <cellStyle name="3_maugiacotaluy" xfId="1171"/>
    <cellStyle name="3_My Thanh Son Thanh" xfId="1172"/>
    <cellStyle name="3_Nhom I" xfId="1173"/>
    <cellStyle name="3_Nhom I_thanh hoa lap du an 062008" xfId="1174"/>
    <cellStyle name="3_Phanbotindung_2009_KH" xfId="1183"/>
    <cellStyle name="3_Phu luc KS" xfId="1184"/>
    <cellStyle name="3_Project N.Du" xfId="1175"/>
    <cellStyle name="3_Project N.Du.dien" xfId="1176"/>
    <cellStyle name="3_Project N.Du_thanh hoa lap du an 062008" xfId="1177"/>
    <cellStyle name="3_Project QL4" xfId="1178"/>
    <cellStyle name="3_Project QL4 goi 7" xfId="1179"/>
    <cellStyle name="3_Project QL4 goi 7_thanh hoa lap du an 062008" xfId="1180"/>
    <cellStyle name="3_Project QL4 goi5" xfId="1181"/>
    <cellStyle name="3_Project QL4 goi8" xfId="1182"/>
    <cellStyle name="3_QL1A-SUA2005" xfId="1185"/>
    <cellStyle name="3_QL1A-SUA2005_thanh hoa lap du an 062008" xfId="1186"/>
    <cellStyle name="3_Sheet1" xfId="1187"/>
    <cellStyle name="3_Sheet1_Cau My Thinh sua theo don gia 59 (19-5-07)" xfId="1188"/>
    <cellStyle name="3_Sheet1_DT_Tham_Dinh_497_16-4-07" xfId="1189"/>
    <cellStyle name="3_Sheet1_DT-497" xfId="1190"/>
    <cellStyle name="3_Sheet1_DT-Khao-s¸t-TD" xfId="1191"/>
    <cellStyle name="3_Sheet1_Huong Lam - Ban Giang (11-4-2007)" xfId="1192"/>
    <cellStyle name="3_SuoiTon" xfId="1193"/>
    <cellStyle name="3_SuoiTon_thanh hoa lap du an 062008" xfId="1194"/>
    <cellStyle name="3_t" xfId="1195"/>
    <cellStyle name="3_TamkhoanKSDH" xfId="1196"/>
    <cellStyle name="3_Tay THoa" xfId="1197"/>
    <cellStyle name="3_Tay THoa_thanh hoa lap du an 062008" xfId="1198"/>
    <cellStyle name="3_Tham tra (8-11)1" xfId="1206"/>
    <cellStyle name="3_Tham tra (8-11)1_thanh hoa lap du an 062008" xfId="1207"/>
    <cellStyle name="3_THkl" xfId="1208"/>
    <cellStyle name="3_THkl_thanh hoa lap du an 062008" xfId="1209"/>
    <cellStyle name="3_THklpa2" xfId="1210"/>
    <cellStyle name="3_THklpa2_thanh hoa lap du an 062008" xfId="1211"/>
    <cellStyle name="3_Tong hop DT dieu chinh duong 38-95" xfId="1199"/>
    <cellStyle name="3_Tong hop khoi luong duong 557 (30-5-2006)" xfId="1200"/>
    <cellStyle name="3_Tong muc dau tu" xfId="1201"/>
    <cellStyle name="3_Tuyen so 1-Km0+00 - Km0+852.56" xfId="1202"/>
    <cellStyle name="3_Tuyen so 1-Km0+00 - Km0+852.56_thanh hoa lap du an 062008" xfId="1203"/>
    <cellStyle name="3_TV sua ngay 02-08-06" xfId="1204"/>
    <cellStyle name="3_TV sua ngay 02-08-06_thanh hoa lap du an 062008" xfId="1205"/>
    <cellStyle name="3_VatLieu 3 cau -NA" xfId="1212"/>
    <cellStyle name="3_VatLieu 3 cau -NA_thanh hoa lap du an 062008" xfId="1213"/>
    <cellStyle name="3_ÿÿÿÿÿ" xfId="1214"/>
    <cellStyle name="3_ÿÿÿÿÿ_1" xfId="1215"/>
    <cellStyle name="3_ÿÿÿÿÿ_1_thanh hoa lap du an 062008" xfId="1216"/>
    <cellStyle name="4" xfId="1217"/>
    <cellStyle name="4_6.Bang_luong_moi_XDCB" xfId="1218"/>
    <cellStyle name="4_A che do KS +chi BQL" xfId="1219"/>
    <cellStyle name="4_BANG CAM COC GPMB 8km" xfId="1220"/>
    <cellStyle name="4_BANG CAM COC GPMB 8km_thanh hoa lap du an 062008" xfId="1221"/>
    <cellStyle name="4_Bang tong hop khoi luong" xfId="1222"/>
    <cellStyle name="4_Book1" xfId="1223"/>
    <cellStyle name="4_Book1_1" xfId="1224"/>
    <cellStyle name="4_Book1_1_thanh hoa lap du an 062008" xfId="1225"/>
    <cellStyle name="4_Book1_Book1" xfId="1226"/>
    <cellStyle name="4_Book1_Book1_Book1" xfId="1227"/>
    <cellStyle name="4_Book1_Book1_thanh hoa lap du an 062008" xfId="1228"/>
    <cellStyle name="4_Book1_Cau Bai Son 2 Km 0+270.26 (8-11-2006)" xfId="1229"/>
    <cellStyle name="4_Book1_Cau Bai Son 2 Km 0+270.26 (8-11-2006)_thanh hoa lap du an 062008" xfId="1230"/>
    <cellStyle name="4_Book1_Cau Hoa Son Km 1+441.06 (14-12-2006)" xfId="1231"/>
    <cellStyle name="4_Book1_Cau Hoa Son Km 1+441.06 (14-12-2006)_thanh hoa lap du an 062008" xfId="1232"/>
    <cellStyle name="4_Book1_Cau Hoa Son Km 1+441.06 (22-10-2006)" xfId="1233"/>
    <cellStyle name="4_Book1_Cau Hoa Son Km 1+441.06 (22-10-2006)_thanh hoa lap du an 062008" xfId="1234"/>
    <cellStyle name="4_Book1_Cau Hoa Son Km 1+441.06 (24-10-2006)" xfId="1235"/>
    <cellStyle name="4_Book1_Cau Hoa Son Km 1+441.06 (24-10-2006)_thanh hoa lap du an 062008" xfId="1236"/>
    <cellStyle name="4_Book1_Cau Nam Tot(ngay 2-10-2006)" xfId="1237"/>
    <cellStyle name="4_Book1_Cau Song Dao Km 1+51.54 (20-12-2006)" xfId="1238"/>
    <cellStyle name="4_Book1_Cau Song Dao Km 1+51.54 (20-12-2006)_thanh hoa lap du an 062008" xfId="1239"/>
    <cellStyle name="4_Book1_CAU XOP XANG II(su­a)" xfId="1240"/>
    <cellStyle name="4_Book1_CAU XOP XANG II(su­a)_thanh hoa lap du an 062008" xfId="1241"/>
    <cellStyle name="4_Book1_Dieu phoi dat goi 1" xfId="1242"/>
    <cellStyle name="4_Book1_Dieu phoi dat goi 2" xfId="1243"/>
    <cellStyle name="4_Book1_DT Kha thi ngay 11-2-06" xfId="1244"/>
    <cellStyle name="4_Book1_DT Kha thi ngay 11-2-06_thanh hoa lap du an 062008" xfId="1245"/>
    <cellStyle name="4_Book1_DT ngay 04-01-2006" xfId="1246"/>
    <cellStyle name="4_Book1_DT ngay 11-4-2006" xfId="1247"/>
    <cellStyle name="4_Book1_DT ngay 15-11-05" xfId="1248"/>
    <cellStyle name="4_Book1_DT ngay 15-11-05_thanh hoa lap du an 062008" xfId="1249"/>
    <cellStyle name="4_Book1_DT theo DM24" xfId="1250"/>
    <cellStyle name="4_Book1_Du toan KT-TCsua theo TT 03 - YC 471" xfId="1251"/>
    <cellStyle name="4_Book1_Du toan Phuong lam" xfId="1252"/>
    <cellStyle name="4_Book1_Du toan Phuong lam_thanh hoa lap du an 062008" xfId="1253"/>
    <cellStyle name="4_Book1_Du toan QL 27 (23-12-2005)" xfId="1254"/>
    <cellStyle name="4_Book1_DuAnKT ngay 11-2-2006" xfId="1255"/>
    <cellStyle name="4_Book1_Goi 1" xfId="1256"/>
    <cellStyle name="4_Book1_Goi thau so 1 (14-12-2006)" xfId="1257"/>
    <cellStyle name="4_Book1_Goi thau so 1 (14-12-2006)_thanh hoa lap du an 062008" xfId="1258"/>
    <cellStyle name="4_Book1_Goi thau so 2 (20-6-2006)" xfId="1259"/>
    <cellStyle name="4_Book1_Goi thau so 2 (20-6-2006)_thanh hoa lap du an 062008" xfId="1260"/>
    <cellStyle name="4_Book1_Goi thau so 2 (30-01-2007)" xfId="1261"/>
    <cellStyle name="4_Book1_Goi thau so 2 (30-01-2007)_thanh hoa lap du an 062008" xfId="1262"/>
    <cellStyle name="4_Book1_Goi02(25-05-2006)" xfId="1263"/>
    <cellStyle name="4_Book1_K C N - HUNG DONG L.NHUA" xfId="1264"/>
    <cellStyle name="4_Book1_K C N - HUNG DONG L.NHUA_thanh hoa lap du an 062008" xfId="1265"/>
    <cellStyle name="4_Book1_Khoi Luong Hoang Truong - Hoang Phu" xfId="1267"/>
    <cellStyle name="4_Book1_Khoi Luong Hoang Truong - Hoang Phu_thanh hoa lap du an 062008" xfId="1268"/>
    <cellStyle name="4_Book1_km48-53 (tham tra ngay 23-10-2006)" xfId="1266"/>
    <cellStyle name="4_Book1_Muong TL" xfId="1269"/>
    <cellStyle name="4_Book1_thanh hoa lap du an 062008" xfId="1272"/>
    <cellStyle name="4_Book1_Tuyen so 1-Km0+00 - Km0+852.56" xfId="1270"/>
    <cellStyle name="4_Book1_TV sua ngay 02-08-06" xfId="1271"/>
    <cellStyle name="4_Book1_ÿÿÿÿÿ" xfId="1273"/>
    <cellStyle name="4_C" xfId="1274"/>
    <cellStyle name="4_Cau Bai Son 2 Km 0+270.26 (8-11-2006)" xfId="1275"/>
    <cellStyle name="4_Cau Hoi 115" xfId="1276"/>
    <cellStyle name="4_Cau Hoi 115_thanh hoa lap du an 062008" xfId="1277"/>
    <cellStyle name="4_Cau Hua Trai (TT 04)" xfId="1278"/>
    <cellStyle name="4_Cau My Thinh sua theo don gia 59 (19-5-07)" xfId="1279"/>
    <cellStyle name="4_Cau Nam Tot(ngay 2-10-2006)" xfId="1280"/>
    <cellStyle name="4_Cau Nam Tot(ngay 2-10-2006)_thanh hoa lap du an 062008" xfId="1281"/>
    <cellStyle name="4_Cau Song Dao Km 1+51.54 (20-12-2006)" xfId="1282"/>
    <cellStyle name="4_Cau Thanh Ha 1" xfId="1283"/>
    <cellStyle name="4_Cau thuy dien Ban La (Cu Anh)" xfId="1284"/>
    <cellStyle name="4_Cau thuy dien Ban La (Cu Anh)_thanh hoa lap du an 062008" xfId="1285"/>
    <cellStyle name="4_CAU XOP XANG II(su­a)" xfId="1286"/>
    <cellStyle name="4_Chau Thon - Tan Xuan (goi 5)" xfId="1289"/>
    <cellStyle name="4_Chau Thon - Tan Xuan (KCS 8-12-06)" xfId="1290"/>
    <cellStyle name="4_Chi phi KS" xfId="1291"/>
    <cellStyle name="4_cong" xfId="1287"/>
    <cellStyle name="4_cu ly van chuyen" xfId="1288"/>
    <cellStyle name="4_Dakt-Cau tinh Hua Phan" xfId="1292"/>
    <cellStyle name="4_DIEN" xfId="1293"/>
    <cellStyle name="4_Dieu phoi dat goi 1" xfId="1294"/>
    <cellStyle name="4_Dieu phoi dat goi 1_thanh hoa lap du an 062008" xfId="1295"/>
    <cellStyle name="4_Dieu phoi dat goi 2" xfId="1296"/>
    <cellStyle name="4_Dieu phoi dat goi 2_thanh hoa lap du an 062008" xfId="1297"/>
    <cellStyle name="4_Dinh muc thiet ke" xfId="1298"/>
    <cellStyle name="4_DONGIA" xfId="1299"/>
    <cellStyle name="4_DT Chau Hong  trinh ngay 09-01-07" xfId="1300"/>
    <cellStyle name="4_DT Chau Hong  trinh ngay 09-01-07_thanh hoa lap du an 062008" xfId="1301"/>
    <cellStyle name="4_DT Kha thi ngay 11-2-06" xfId="1303"/>
    <cellStyle name="4_DT KT ngay 10-9-2005" xfId="1302"/>
    <cellStyle name="4_DT ngay 04-01-2006" xfId="1304"/>
    <cellStyle name="4_DT ngay 04-01-2006_thanh hoa lap du an 062008" xfId="1305"/>
    <cellStyle name="4_DT ngay 11-4-2006" xfId="1306"/>
    <cellStyle name="4_DT ngay 11-4-2006_thanh hoa lap du an 062008" xfId="1307"/>
    <cellStyle name="4_DT ngay 15-11-05" xfId="1308"/>
    <cellStyle name="4_DT theo DM24" xfId="1309"/>
    <cellStyle name="4_DT theo DM24_thanh hoa lap du an 062008" xfId="1310"/>
    <cellStyle name="4_DT-497" xfId="1311"/>
    <cellStyle name="4_DT-497_thanh hoa lap du an 062008" xfId="1312"/>
    <cellStyle name="4_DT-Khao-s¸t-TD" xfId="1313"/>
    <cellStyle name="4_DT-Khao-s¸t-TD_thanh hoa lap du an 062008" xfId="1314"/>
    <cellStyle name="4_DTXL goi 11(20-9-05)" xfId="1315"/>
    <cellStyle name="4_du toan" xfId="1316"/>
    <cellStyle name="4_du toan (03-11-05)" xfId="1317"/>
    <cellStyle name="4_Du toan (12-05-2005) Tham dinh" xfId="1318"/>
    <cellStyle name="4_Du toan (12-05-2005) Tham dinh_thanh hoa lap du an 062008" xfId="1319"/>
    <cellStyle name="4_Du toan (23-05-2005) Tham dinh" xfId="1320"/>
    <cellStyle name="4_Du toan (23-05-2005) Tham dinh_thanh hoa lap du an 062008" xfId="1321"/>
    <cellStyle name="4_Du toan (5 - 04 - 2004)" xfId="1322"/>
    <cellStyle name="4_Du toan (5 - 04 - 2004)_thanh hoa lap du an 062008" xfId="1323"/>
    <cellStyle name="4_Du toan (6-3-2005)" xfId="1324"/>
    <cellStyle name="4_Du toan (Ban A)" xfId="1325"/>
    <cellStyle name="4_Du toan (Ban A)_thanh hoa lap du an 062008" xfId="1326"/>
    <cellStyle name="4_Du toan (ngay 13 - 07 - 2004)" xfId="1327"/>
    <cellStyle name="4_Du toan (ngay 13 - 07 - 2004)_thanh hoa lap du an 062008" xfId="1328"/>
    <cellStyle name="4_Du toan (ngay 25-9-06)" xfId="1329"/>
    <cellStyle name="4_Du toan (ngay03-02-07) theo DG moi" xfId="1330"/>
    <cellStyle name="4_Du toan 558 (Km17+508.12 - Km 22)" xfId="1331"/>
    <cellStyle name="4_Du toan 558 (Km17+508.12 - Km 22)_thanh hoa lap du an 062008" xfId="1332"/>
    <cellStyle name="4_Du toan bo sung (11-2004)" xfId="1333"/>
    <cellStyle name="4_Du toan Cang Vung Ang (Tham tra 3-11-06)" xfId="1334"/>
    <cellStyle name="4_Du toan Cang Vung Ang (Tham tra 3-11-06)_thanh hoa lap du an 062008" xfId="1335"/>
    <cellStyle name="4_Du toan Cang Vung Ang ngay 09-8-06 " xfId="1336"/>
    <cellStyle name="4_Du toan Cang Vung Ang ngay 09-8-06 _thanh hoa lap du an 062008" xfId="1337"/>
    <cellStyle name="4_Du toan dieu chin theo don gia moi (1-2-2007)" xfId="1338"/>
    <cellStyle name="4_Du toan Doan Km 53 - 60 sua theo tham tra(15-5-2007)" xfId="1340"/>
    <cellStyle name="4_Du toan Doan Km 53 - 60 sua theo tham tra(15-5-2007)_thanh hoa lap du an 062008" xfId="1341"/>
    <cellStyle name="4_Du toan Doan Km 53 - 60 sua theo TV4 tham tra(9-6-2007)" xfId="1339"/>
    <cellStyle name="4_Du toan Goi 1" xfId="1342"/>
    <cellStyle name="4_Du toan Goi 1_thanh hoa lap du an 062008" xfId="1343"/>
    <cellStyle name="4_du toan goi 12" xfId="1344"/>
    <cellStyle name="4_Du toan Goi 2" xfId="1345"/>
    <cellStyle name="4_Du toan Goi 2_thanh hoa lap du an 062008" xfId="1346"/>
    <cellStyle name="4_Du toan Huong Lam - Ban Giang (ngay28-11-06)" xfId="1347"/>
    <cellStyle name="4_Du toan Huong Lam - Ban Giang (ngay28-11-06)_thanh hoa lap du an 062008" xfId="1348"/>
    <cellStyle name="4_Du toan Huong Lam - Ban Giang theo DG 59 (ngay3-2-07)" xfId="1349"/>
    <cellStyle name="4_Du toan Huong Lam - Ban Giang theo DG 59 (ngay3-2-07)_thanh hoa lap du an 062008" xfId="1350"/>
    <cellStyle name="4_Du toan khao sat don 553 (da sua 16.5.08)" xfId="1353"/>
    <cellStyle name="4_Du toan KT-TCsua theo TT 03 - YC 471" xfId="1351"/>
    <cellStyle name="4_Du toan KT-TCsua theo TT 03 - YC 471_thanh hoa lap du an 062008" xfId="1352"/>
    <cellStyle name="4_Du toan ngay (28-10-2005)" xfId="1354"/>
    <cellStyle name="4_Du toan ngay (28-10-2005)_thanh hoa lap du an 062008" xfId="1355"/>
    <cellStyle name="4_Du toan ngay 16-4-2007" xfId="1356"/>
    <cellStyle name="4_Du toan ngay 1-9-2004 (version 1)" xfId="1357"/>
    <cellStyle name="4_Du toan ngay 1-9-2004 (version 1)_thanh hoa lap du an 062008" xfId="1358"/>
    <cellStyle name="4_Du toan Phuong lam" xfId="1359"/>
    <cellStyle name="4_Du toan QL 27 (23-12-2005)" xfId="1360"/>
    <cellStyle name="4_Du toan QL 27 (23-12-2005)_thanh hoa lap du an 062008" xfId="1361"/>
    <cellStyle name="4_Du toan Tay Thanh Hoa duyetcuoi" xfId="1362"/>
    <cellStyle name="4_Du toan Tay Thanh Hoa duyetcuoi_thanh hoa lap du an 062008" xfId="1363"/>
    <cellStyle name="4_Du_toan_Ho_Xa___Vinh_Tan_WB3 sua ngay 18-8-06" xfId="1364"/>
    <cellStyle name="4_Du_toan_Ho_Xa___Vinh_Tan_WB3 sua ngay 18-8-06_thanh hoa lap du an 062008" xfId="1365"/>
    <cellStyle name="4_DuAnKT ngay 11-2-2006" xfId="1366"/>
    <cellStyle name="4_DuAnKT ngay 11-2-2006_thanh hoa lap du an 062008" xfId="1367"/>
    <cellStyle name="4_Gia_VL cau-JIBIC-Ha-tinh" xfId="1387"/>
    <cellStyle name="4_Gia_VL cau-JIBIC-Ha-tinh_thanh hoa lap du an 062008" xfId="1388"/>
    <cellStyle name="4_Gia_VLQL48_duyet " xfId="1389"/>
    <cellStyle name="4_Gia_VLQL48_duyet _thanh hoa lap du an 062008" xfId="1390"/>
    <cellStyle name="4_goi 1" xfId="1368"/>
    <cellStyle name="4_Goi 1 (TT04)" xfId="1369"/>
    <cellStyle name="4_goi 1 duyet theo luong mo (an)" xfId="1370"/>
    <cellStyle name="4_Goi 1_1" xfId="1371"/>
    <cellStyle name="4_Goi 1_1_thanh hoa lap du an 062008" xfId="1372"/>
    <cellStyle name="4_Goi so 1" xfId="1373"/>
    <cellStyle name="4_Goi thau so 08 (11-05-2007)" xfId="1374"/>
    <cellStyle name="4_Goi thau so 1 (14-12-2006)" xfId="1375"/>
    <cellStyle name="4_Goi thau so 2 (20-6-2006)" xfId="1376"/>
    <cellStyle name="4_Goi02(25-05-2006)" xfId="1377"/>
    <cellStyle name="4_Goi02(25-05-2006)_thanh hoa lap du an 062008" xfId="1378"/>
    <cellStyle name="4_Goi1N206" xfId="1379"/>
    <cellStyle name="4_Goi1N206_thanh hoa lap du an 062008" xfId="1380"/>
    <cellStyle name="4_Goi2N206" xfId="1381"/>
    <cellStyle name="4_Goi2N206_thanh hoa lap du an 062008" xfId="1382"/>
    <cellStyle name="4_Goi4N216" xfId="1383"/>
    <cellStyle name="4_Goi4N216_thanh hoa lap du an 062008" xfId="1384"/>
    <cellStyle name="4_Goi5N216" xfId="1385"/>
    <cellStyle name="4_Goi5N216_thanh hoa lap du an 062008" xfId="1386"/>
    <cellStyle name="4_Hoi Song" xfId="1391"/>
    <cellStyle name="4_HT-LO" xfId="1392"/>
    <cellStyle name="4_HT-LO_thanh hoa lap du an 062008" xfId="1393"/>
    <cellStyle name="4_Huong Lam - Ban Giang (11-4-2007)" xfId="1394"/>
    <cellStyle name="4_Huong Lam - Ban Giang (11-4-2007)_thanh hoa lap du an 062008" xfId="1395"/>
    <cellStyle name="4_Khoi luong" xfId="1419"/>
    <cellStyle name="4_Khoi luong doan 1" xfId="1420"/>
    <cellStyle name="4_Khoi luong doan 1_thanh hoa lap du an 062008" xfId="1421"/>
    <cellStyle name="4_Khoi luong doan 2" xfId="1422"/>
    <cellStyle name="4_Khoi luong doan 2_thanh hoa lap du an 062008" xfId="1423"/>
    <cellStyle name="4_Khoi Luong Hoang Truong - Hoang Phu" xfId="1424"/>
    <cellStyle name="4_Khoi Luong Hoang Truong - Hoang Phu_thanh hoa lap du an 062008" xfId="1425"/>
    <cellStyle name="4_Khoi luong_thanh hoa lap du an 062008" xfId="1426"/>
    <cellStyle name="4_KL" xfId="1396"/>
    <cellStyle name="4_KL_thanh hoa lap du an 062008" xfId="1397"/>
    <cellStyle name="4_Kl6-6-05" xfId="1398"/>
    <cellStyle name="4_KLCongTh" xfId="1399"/>
    <cellStyle name="4_Kldoan3" xfId="1400"/>
    <cellStyle name="4_Kldoan3_thanh hoa lap du an 062008" xfId="1401"/>
    <cellStyle name="4_KLhoxa" xfId="1402"/>
    <cellStyle name="4_Klnutgiao" xfId="1403"/>
    <cellStyle name="4_KLPA2s" xfId="1404"/>
    <cellStyle name="4_KlQdinhduyet" xfId="1405"/>
    <cellStyle name="4_KlQdinhduyet_thanh hoa lap du an 062008" xfId="1406"/>
    <cellStyle name="4_KlQL4goi5KCS" xfId="1407"/>
    <cellStyle name="4_Kltayth" xfId="1408"/>
    <cellStyle name="4_KltaythQDduyet" xfId="1409"/>
    <cellStyle name="4_Kluong4-2004" xfId="1410"/>
    <cellStyle name="4_Kluong4-2004_thanh hoa lap du an 062008" xfId="1411"/>
    <cellStyle name="4_Km 48 - 53 (sua nap TVTT 6-7-2007)" xfId="1412"/>
    <cellStyle name="4_Km 48 - 53 (sua nap TVTT 6-7-2007)_thanh hoa lap du an 062008" xfId="1413"/>
    <cellStyle name="4_km4-6" xfId="1414"/>
    <cellStyle name="4_km48-53 (tham tra ngay 23-10-2006)" xfId="1415"/>
    <cellStyle name="4_km48-53 (tham tra ngay 23-10-2006)_thanh hoa lap du an 062008" xfId="1416"/>
    <cellStyle name="4_km48-53 (tham tra ngay 23-10-2006)theo gi¸ ca m¸y míi" xfId="1417"/>
    <cellStyle name="4_km48-53 (tham tra ngay 23-10-2006)theo gi¸ ca m¸y míi_thanh hoa lap du an 062008" xfId="1418"/>
    <cellStyle name="4_Luong A6" xfId="1427"/>
    <cellStyle name="4_maugiacotaluy" xfId="1428"/>
    <cellStyle name="4_My Thanh Son Thanh" xfId="1429"/>
    <cellStyle name="4_Nhom I" xfId="1430"/>
    <cellStyle name="4_Nhom I_thanh hoa lap du an 062008" xfId="1431"/>
    <cellStyle name="4_Phu luc KS" xfId="1440"/>
    <cellStyle name="4_Project N.Du" xfId="1432"/>
    <cellStyle name="4_Project N.Du.dien" xfId="1433"/>
    <cellStyle name="4_Project N.Du_thanh hoa lap du an 062008" xfId="1434"/>
    <cellStyle name="4_Project QL4" xfId="1435"/>
    <cellStyle name="4_Project QL4 goi 7" xfId="1436"/>
    <cellStyle name="4_Project QL4 goi 7_thanh hoa lap du an 062008" xfId="1437"/>
    <cellStyle name="4_Project QL4 goi5" xfId="1438"/>
    <cellStyle name="4_Project QL4 goi8" xfId="1439"/>
    <cellStyle name="4_QL1A-SUA2005" xfId="1441"/>
    <cellStyle name="4_QL1A-SUA2005_thanh hoa lap du an 062008" xfId="1442"/>
    <cellStyle name="4_Sheet1" xfId="1443"/>
    <cellStyle name="4_SuoiTon" xfId="1444"/>
    <cellStyle name="4_SuoiTon_thanh hoa lap du an 062008" xfId="1445"/>
    <cellStyle name="4_t" xfId="1446"/>
    <cellStyle name="4_TamkhoanKSDH" xfId="1447"/>
    <cellStyle name="4_Tay THoa" xfId="1448"/>
    <cellStyle name="4_Tay THoa_thanh hoa lap du an 062008" xfId="1449"/>
    <cellStyle name="4_Tham tra (8-11)1" xfId="1457"/>
    <cellStyle name="4_Tham tra (8-11)1_thanh hoa lap du an 062008" xfId="1458"/>
    <cellStyle name="4_THkl" xfId="1459"/>
    <cellStyle name="4_THkl_thanh hoa lap du an 062008" xfId="1460"/>
    <cellStyle name="4_THklpa2" xfId="1461"/>
    <cellStyle name="4_THklpa2_thanh hoa lap du an 062008" xfId="1462"/>
    <cellStyle name="4_Tong hop DT dieu chinh duong 38-95" xfId="1450"/>
    <cellStyle name="4_Tong hop khoi luong duong 557 (30-5-2006)" xfId="1451"/>
    <cellStyle name="4_Tong muc dau tu" xfId="1452"/>
    <cellStyle name="4_Tuyen so 1-Km0+00 - Km0+852.56" xfId="1453"/>
    <cellStyle name="4_Tuyen so 1-Km0+00 - Km0+852.56_thanh hoa lap du an 062008" xfId="1454"/>
    <cellStyle name="4_TV sua ngay 02-08-06" xfId="1455"/>
    <cellStyle name="4_TV sua ngay 02-08-06_thanh hoa lap du an 062008" xfId="1456"/>
    <cellStyle name="4_VatLieu 3 cau -NA" xfId="1463"/>
    <cellStyle name="4_VatLieu 3 cau -NA_thanh hoa lap du an 062008" xfId="1464"/>
    <cellStyle name="4_ÿÿÿÿÿ" xfId="1465"/>
    <cellStyle name="4_ÿÿÿÿÿ_1" xfId="1466"/>
    <cellStyle name="4_ÿÿÿÿÿ_1_thanh hoa lap du an 062008" xfId="1467"/>
    <cellStyle name="40% - Accent1 2" xfId="1468"/>
    <cellStyle name="40% - Accent2 2" xfId="1469"/>
    <cellStyle name="40% - Accent3 2" xfId="1470"/>
    <cellStyle name="40% - Accent4 2" xfId="1471"/>
    <cellStyle name="40% - Accent5 2" xfId="1472"/>
    <cellStyle name="40% - Accent6 2" xfId="1473"/>
    <cellStyle name="6" xfId="1474"/>
    <cellStyle name="6 2" xfId="1475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1476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1477"/>
    <cellStyle name="6???¯ög6hÅ‡6???¹?ß,Ñ‡6???…#×&gt;Ò ‡6???éß?????&#10;?????????????????fBc????I¿v‡6ÖŸ6????ía??c??????????????????????????" xfId="1478"/>
    <cellStyle name="6???¯ög6hÅ‡6???¹?ß,Ñ‡6???…#×&gt;Ò ‡6???éß?????&#10;?????????????????fBc????I¿v‡6ÖŸ6????l??Õm??????????????????????????" xfId="1479"/>
    <cellStyle name="6_6_BCXDCB_6thang_2010_BCH" xfId="1480"/>
    <cellStyle name="6_6_Dieuchinh_6thang_2010_Totrinh_HDND" xfId="1481"/>
    <cellStyle name="6_BCXDCB_6thang_2010_BTV" xfId="1482"/>
    <cellStyle name="6_KHKT_tong_quat_BK_(Pb_20.3)(1) (1)" xfId="1483"/>
    <cellStyle name="6_Nhucauvon_2010" xfId="1484"/>
    <cellStyle name="6_Nhucauvon_2010_6_BCXDCB_6thang_2010_BCH" xfId="1485"/>
    <cellStyle name="6_PL 2 (Nhan su)" xfId="1486"/>
    <cellStyle name="6_PL1 " xfId="1487"/>
    <cellStyle name="6_thanh hoa lap du an 062008" xfId="1490"/>
    <cellStyle name="6_TINH HNH DOANH NGHIEP GUI KIEM TOAN" xfId="1488"/>
    <cellStyle name="6_TMDTluong_540000(1)" xfId="1489"/>
    <cellStyle name="60% - Accent1 2" xfId="1491"/>
    <cellStyle name="60% - Accent2 2" xfId="1492"/>
    <cellStyle name="60% - Accent3 2" xfId="1493"/>
    <cellStyle name="60% - Accent4 2" xfId="1494"/>
    <cellStyle name="60% - Accent5 2" xfId="1495"/>
    <cellStyle name="60% - Accent6 2" xfId="1496"/>
    <cellStyle name="9" xfId="1497"/>
    <cellStyle name="9?b_x000f_Normal_5HUYIC~1?_x0011_Normal_903DK-2001?_x000c_Normal_AD_x000b_No" xfId="1498"/>
    <cellStyle name="_x0001_Å»_x001e_´ " xfId="1499"/>
    <cellStyle name="_x0001_Å»_x001e_´ ?[?0?.?0?0?]?_?P?R?O?" xfId="1500"/>
    <cellStyle name="_x0001_Å»_x001e_´_" xfId="1501"/>
    <cellStyle name="Accent1 - 20%" xfId="1502"/>
    <cellStyle name="Accent1 - 40%" xfId="1503"/>
    <cellStyle name="Accent1 - 60%" xfId="1504"/>
    <cellStyle name="Accent1 2" xfId="1505"/>
    <cellStyle name="Accent2 - 20%" xfId="1506"/>
    <cellStyle name="Accent2 - 40%" xfId="1507"/>
    <cellStyle name="Accent2 - 60%" xfId="1508"/>
    <cellStyle name="Accent2 2" xfId="1509"/>
    <cellStyle name="Accent3 - 20%" xfId="1510"/>
    <cellStyle name="Accent3 - 40%" xfId="1511"/>
    <cellStyle name="Accent3 - 60%" xfId="1512"/>
    <cellStyle name="Accent3 2" xfId="1513"/>
    <cellStyle name="Accent4 - 20%" xfId="1514"/>
    <cellStyle name="Accent4 - 40%" xfId="1515"/>
    <cellStyle name="Accent4 - 60%" xfId="1516"/>
    <cellStyle name="Accent4 2" xfId="1517"/>
    <cellStyle name="Accent5 - 20%" xfId="1518"/>
    <cellStyle name="Accent5 - 40%" xfId="1519"/>
    <cellStyle name="Accent5 - 60%" xfId="1520"/>
    <cellStyle name="Accent5 2" xfId="1521"/>
    <cellStyle name="Accent6 - 20%" xfId="1522"/>
    <cellStyle name="Accent6 - 40%" xfId="1523"/>
    <cellStyle name="Accent6 - 60%" xfId="1524"/>
    <cellStyle name="Accent6 2" xfId="1525"/>
    <cellStyle name="ÅëÈ­ [0]_      " xfId="1526"/>
    <cellStyle name="AeE­ [0]_INQUIRY ¿?¾÷AßAø " xfId="1527"/>
    <cellStyle name="ÅëÈ­ [0]_L601CPT" xfId="1528"/>
    <cellStyle name="ÅëÈ­_      " xfId="1529"/>
    <cellStyle name="AeE­_INQUIRY ¿?¾÷AßAø " xfId="1530"/>
    <cellStyle name="ÅëÈ­_L601CPT" xfId="1531"/>
    <cellStyle name="args.style" xfId="1532"/>
    <cellStyle name="ÄÞ¸¶ [0]_      " xfId="1533"/>
    <cellStyle name="AÞ¸¶ [0]_INQUIRY ¿?¾÷AßAø " xfId="1534"/>
    <cellStyle name="ÄÞ¸¶ [0]_L601CPT" xfId="1535"/>
    <cellStyle name="ÄÞ¸¶_      " xfId="1536"/>
    <cellStyle name="AÞ¸¶_INQUIRY ¿?¾÷AßAø " xfId="1537"/>
    <cellStyle name="ÄÞ¸¶_L601CPT" xfId="1538"/>
    <cellStyle name="AutoFormat Options" xfId="1539"/>
    <cellStyle name="Bad 2" xfId="1540"/>
    <cellStyle name="Bangchu" xfId="1541"/>
    <cellStyle name="Bình Thường_Bieu Huyen Dien Bien Dong Toi 26-10" xfId="1542"/>
    <cellStyle name="Body" xfId="1543"/>
    <cellStyle name="C?AØ_¿?¾÷CoE² " xfId="1544"/>
    <cellStyle name="C~1" xfId="1545"/>
    <cellStyle name="C~1?_x0011_Normal_903DK-2001?_x000c_Normal_AD_x000b_Normal_Adot?_x000d_Normal_ADAdot?_x000d_Normal_" xfId="1546"/>
    <cellStyle name="Ç¥ÁØ_      " xfId="1547"/>
    <cellStyle name="C￥AØ_¿μ¾÷CoE² " xfId="1548"/>
    <cellStyle name="Ç¥ÁØ_±¸¹Ì´ëÃ¥" xfId="1549"/>
    <cellStyle name="C￥AØ_≫c¾÷ºIº° AN°e " xfId="1550"/>
    <cellStyle name="Ç¥ÁØ_MARSHALL TEST" xfId="1551"/>
    <cellStyle name="C￥AØ_Sheet1_¿μ¾÷CoE² " xfId="1552"/>
    <cellStyle name="Ç¥ÁØ_ÿÿÿÿÿÿ_4_ÃÑÇÕ°è " xfId="1553"/>
    <cellStyle name="Calc Currency (0)" xfId="1554"/>
    <cellStyle name="Calc Currency (0) 10" xfId="1555"/>
    <cellStyle name="Calc Currency (0) 11" xfId="1556"/>
    <cellStyle name="Calc Currency (0) 12" xfId="1557"/>
    <cellStyle name="Calc Currency (0) 2" xfId="1558"/>
    <cellStyle name="Calc Currency (0) 3" xfId="1559"/>
    <cellStyle name="Calc Currency (0) 4" xfId="1560"/>
    <cellStyle name="Calc Currency (0) 5" xfId="1561"/>
    <cellStyle name="Calc Currency (0) 6" xfId="1562"/>
    <cellStyle name="Calc Currency (0) 6 2" xfId="1563"/>
    <cellStyle name="Calc Currency (0) 6 3" xfId="1564"/>
    <cellStyle name="Calc Currency (0) 7" xfId="1565"/>
    <cellStyle name="Calc Currency (0) 8" xfId="1566"/>
    <cellStyle name="Calc Currency (0) 9" xfId="1567"/>
    <cellStyle name="Calc Currency (2)" xfId="1568"/>
    <cellStyle name="Calc Percent (0)" xfId="1569"/>
    <cellStyle name="Calc Percent (1)" xfId="1570"/>
    <cellStyle name="Calc Percent (2)" xfId="1571"/>
    <cellStyle name="Calc Units (0)" xfId="1572"/>
    <cellStyle name="Calc Units (1)" xfId="1573"/>
    <cellStyle name="Calc Units (2)" xfId="1574"/>
    <cellStyle name="Calculation 2" xfId="1575"/>
    <cellStyle name="category" xfId="1576"/>
    <cellStyle name="category 10" xfId="1577"/>
    <cellStyle name="category 11" xfId="1578"/>
    <cellStyle name="category 12" xfId="1579"/>
    <cellStyle name="category 2" xfId="1580"/>
    <cellStyle name="category 3" xfId="1581"/>
    <cellStyle name="category 4" xfId="1582"/>
    <cellStyle name="category 5" xfId="1583"/>
    <cellStyle name="category 6" xfId="1584"/>
    <cellStyle name="category 6 2" xfId="1585"/>
    <cellStyle name="category 6 3" xfId="1586"/>
    <cellStyle name="category 7" xfId="1587"/>
    <cellStyle name="category 8" xfId="1588"/>
    <cellStyle name="category 9" xfId="1589"/>
    <cellStyle name="Cerrency_Sheet2_XANGDAU" xfId="1590"/>
    <cellStyle name="Check Cell 2" xfId="2765"/>
    <cellStyle name="Chi phÝ kh¸c_Book1" xfId="2766"/>
    <cellStyle name="Chuẩn 2" xfId="2767"/>
    <cellStyle name="Chuẩn 3" xfId="2768"/>
    <cellStyle name="CHUONG" xfId="2769"/>
    <cellStyle name="Col Heads" xfId="1591"/>
    <cellStyle name="Comma" xfId="1" builtinId="3"/>
    <cellStyle name="Comma  - Style1" xfId="1592"/>
    <cellStyle name="Comma  - Style2" xfId="1593"/>
    <cellStyle name="Comma  - Style3" xfId="1594"/>
    <cellStyle name="Comma  - Style4" xfId="1595"/>
    <cellStyle name="Comma  - Style5" xfId="1596"/>
    <cellStyle name="Comma  - Style6" xfId="1597"/>
    <cellStyle name="Comma  - Style7" xfId="1598"/>
    <cellStyle name="Comma  - Style8" xfId="1599"/>
    <cellStyle name="Comma [0] 2" xfId="1600"/>
    <cellStyle name="Comma [0] 2 2" xfId="1601"/>
    <cellStyle name="Comma [0] 2 2 2" xfId="1602"/>
    <cellStyle name="Comma [0] 2 3" xfId="1603"/>
    <cellStyle name="Comma [0] 2 3 2" xfId="1604"/>
    <cellStyle name="Comma [0] 2 3 3" xfId="1605"/>
    <cellStyle name="Comma [0] 3" xfId="1606"/>
    <cellStyle name="Comma [0] 3 2" xfId="1607"/>
    <cellStyle name="Comma [0] 3 2 2" xfId="1608"/>
    <cellStyle name="Comma [0] 3 2 3" xfId="1609"/>
    <cellStyle name="Comma [0] 4 3" xfId="1610"/>
    <cellStyle name="Comma [0] 4 3 2" xfId="1611"/>
    <cellStyle name="Comma [00]" xfId="1612"/>
    <cellStyle name="Comma 10" xfId="1613"/>
    <cellStyle name="Comma 10 10" xfId="8"/>
    <cellStyle name="Comma 10 10 2" xfId="1614"/>
    <cellStyle name="Comma 10 10 2 10" xfId="1615"/>
    <cellStyle name="Comma 10 10 2 2" xfId="3"/>
    <cellStyle name="Comma 10 10 2 2 2" xfId="7"/>
    <cellStyle name="Comma 10 10 2 2 2 2" xfId="1616"/>
    <cellStyle name="Comma 10 10 2 2 2 2 2" xfId="1617"/>
    <cellStyle name="Comma 10 10 2 2 2 2 2 2" xfId="1618"/>
    <cellStyle name="Comma 10 10 2 2 2 2 2 3" xfId="1619"/>
    <cellStyle name="Comma 10 10 2 2 2 2 3" xfId="1620"/>
    <cellStyle name="Comma 10 10 2 2 2 2 4" xfId="1621"/>
    <cellStyle name="Comma 10 10 2 2 3" xfId="1622"/>
    <cellStyle name="Comma 10 10 2 2 3 2" xfId="1623"/>
    <cellStyle name="Comma 10 10 2 2 3 2 2" xfId="1624"/>
    <cellStyle name="Comma 10 10 2 2 3 2 3" xfId="1625"/>
    <cellStyle name="Comma 10 10 2 2 3 3" xfId="1626"/>
    <cellStyle name="Comma 10 10 2 2 3 4" xfId="1627"/>
    <cellStyle name="Comma 10 10 2 2 4" xfId="1628"/>
    <cellStyle name="Comma 10 10 2 2 5" xfId="1629"/>
    <cellStyle name="Comma 10 10 2 3" xfId="1630"/>
    <cellStyle name="Comma 10 10 2 3 2" xfId="1631"/>
    <cellStyle name="Comma 10 10 2 3 2 2" xfId="1632"/>
    <cellStyle name="Comma 10 10 2 3 2 3" xfId="1633"/>
    <cellStyle name="Comma 10 10 2 3 3" xfId="1634"/>
    <cellStyle name="Comma 10 10 2 3 4" xfId="1635"/>
    <cellStyle name="Comma 10 10 2 3 4 2" xfId="1636"/>
    <cellStyle name="Comma 10 10 2 3 4 3" xfId="1637"/>
    <cellStyle name="Comma 10 10 2 3 5" xfId="1638"/>
    <cellStyle name="Comma 10 10 2 3 6" xfId="1639"/>
    <cellStyle name="Comma 10 10 2 3 7" xfId="1640"/>
    <cellStyle name="Comma 10 10 2 3 8" xfId="1641"/>
    <cellStyle name="Comma 10 10 2 3 9" xfId="1642"/>
    <cellStyle name="Comma 10 10 2 4" xfId="1643"/>
    <cellStyle name="Comma 10 10 2 4 2" xfId="1644"/>
    <cellStyle name="Comma 10 10 2 4 3" xfId="1645"/>
    <cellStyle name="Comma 10 10 2 4 4" xfId="1646"/>
    <cellStyle name="Comma 10 10 2 4 5" xfId="1647"/>
    <cellStyle name="Comma 10 10 2 5" xfId="1648"/>
    <cellStyle name="Comma 10 10 2 5 2" xfId="1649"/>
    <cellStyle name="Comma 10 10 2 5 3" xfId="1650"/>
    <cellStyle name="Comma 10 10 2 6" xfId="1651"/>
    <cellStyle name="Comma 10 10 2 7" xfId="1652"/>
    <cellStyle name="Comma 10 10 2 8" xfId="1653"/>
    <cellStyle name="Comma 10 10 2 9" xfId="1654"/>
    <cellStyle name="Comma 10 10 3" xfId="1655"/>
    <cellStyle name="Comma 10 10 3 2" xfId="1656"/>
    <cellStyle name="Comma 10 10 3 2 2" xfId="1657"/>
    <cellStyle name="Comma 10 10 3 2 2 2" xfId="1658"/>
    <cellStyle name="Comma 10 10 3 2 2 3" xfId="1659"/>
    <cellStyle name="Comma 10 10 3 2 3" xfId="1660"/>
    <cellStyle name="Comma 10 10 3 2 4" xfId="1661"/>
    <cellStyle name="Comma 10 2" xfId="1662"/>
    <cellStyle name="Comma 10 2 2" xfId="1663"/>
    <cellStyle name="Comma 10 2 2 2" xfId="1664"/>
    <cellStyle name="Comma 10 2 2 3" xfId="1665"/>
    <cellStyle name="Comma 10 2 3" xfId="1666"/>
    <cellStyle name="Comma 10 2 4" xfId="1667"/>
    <cellStyle name="Comma 10 2 4 2" xfId="1668"/>
    <cellStyle name="Comma 10 2 4 3" xfId="1669"/>
    <cellStyle name="Comma 10 2 5" xfId="1670"/>
    <cellStyle name="Comma 10 2 6" xfId="1671"/>
    <cellStyle name="Comma 10 2 7" xfId="1672"/>
    <cellStyle name="Comma 10 2 8" xfId="1673"/>
    <cellStyle name="Comma 10 2 9" xfId="1674"/>
    <cellStyle name="Comma 10 3" xfId="1675"/>
    <cellStyle name="Comma 10 3 2" xfId="1676"/>
    <cellStyle name="Comma 10 3 2 2" xfId="1677"/>
    <cellStyle name="Comma 10 3 2 2 2" xfId="1678"/>
    <cellStyle name="Comma 10 3 2 2 2 2" xfId="1679"/>
    <cellStyle name="Comma 10 3 2 2 2 3" xfId="1680"/>
    <cellStyle name="Comma 10 3 2 2 3" xfId="1681"/>
    <cellStyle name="Comma 10 3 2 2 4" xfId="1682"/>
    <cellStyle name="Comma 10 3 4" xfId="1683"/>
    <cellStyle name="Comma 10 3 4 2" xfId="1684"/>
    <cellStyle name="Comma 10 3 4 2 2" xfId="1685"/>
    <cellStyle name="Comma 10 3 4 2 2 2" xfId="1686"/>
    <cellStyle name="Comma 10 3 4 2 2 3" xfId="1687"/>
    <cellStyle name="Comma 10 3 4 2 3" xfId="1688"/>
    <cellStyle name="Comma 10 3 4 2 4" xfId="1689"/>
    <cellStyle name="Comma 10 4 2" xfId="1690"/>
    <cellStyle name="Comma 11" xfId="1691"/>
    <cellStyle name="Comma 11 10" xfId="1692"/>
    <cellStyle name="Comma 11 11" xfId="1693"/>
    <cellStyle name="Comma 11 12" xfId="1694"/>
    <cellStyle name="Comma 11 13" xfId="1695"/>
    <cellStyle name="Comma 11 14" xfId="1696"/>
    <cellStyle name="Comma 11 2" xfId="1697"/>
    <cellStyle name="Comma 11 3" xfId="1698"/>
    <cellStyle name="Comma 11 3 2" xfId="1699"/>
    <cellStyle name="Comma 11 3 3" xfId="1700"/>
    <cellStyle name="Comma 11 4" xfId="1701"/>
    <cellStyle name="Comma 11 4 2" xfId="1702"/>
    <cellStyle name="Comma 11 4 3" xfId="1703"/>
    <cellStyle name="Comma 11 5" xfId="1704"/>
    <cellStyle name="Comma 11 5 2" xfId="1705"/>
    <cellStyle name="Comma 11 5 3" xfId="1706"/>
    <cellStyle name="Comma 11 6" xfId="1707"/>
    <cellStyle name="Comma 11 6 2" xfId="1708"/>
    <cellStyle name="Comma 11 6 3" xfId="1709"/>
    <cellStyle name="Comma 11 7" xfId="1710"/>
    <cellStyle name="Comma 11 7 2" xfId="1711"/>
    <cellStyle name="Comma 11 7 3" xfId="1712"/>
    <cellStyle name="Comma 11 8" xfId="1713"/>
    <cellStyle name="Comma 11 9" xfId="1714"/>
    <cellStyle name="Comma 11 9 2" xfId="1715"/>
    <cellStyle name="Comma 11 9 3" xfId="1716"/>
    <cellStyle name="Comma 12" xfId="1717"/>
    <cellStyle name="Comma 12 10" xfId="1718"/>
    <cellStyle name="Comma 12 11" xfId="1719"/>
    <cellStyle name="Comma 12 12" xfId="1720"/>
    <cellStyle name="Comma 12 13" xfId="1721"/>
    <cellStyle name="Comma 12 14" xfId="1722"/>
    <cellStyle name="Comma 12 2" xfId="1723"/>
    <cellStyle name="Comma 12 2 2" xfId="1724"/>
    <cellStyle name="Comma 12 2 2 2" xfId="1725"/>
    <cellStyle name="Comma 12 2 2 3" xfId="1726"/>
    <cellStyle name="Comma 12 2 3" xfId="1727"/>
    <cellStyle name="Comma 12 2 4" xfId="1728"/>
    <cellStyle name="Comma 12 2 4 2" xfId="1729"/>
    <cellStyle name="Comma 12 2 4 3" xfId="1730"/>
    <cellStyle name="Comma 12 2 5" xfId="1731"/>
    <cellStyle name="Comma 12 2 6" xfId="1732"/>
    <cellStyle name="Comma 12 2 7" xfId="1733"/>
    <cellStyle name="Comma 12 2 8" xfId="1734"/>
    <cellStyle name="Comma 12 2 9" xfId="1735"/>
    <cellStyle name="Comma 12 3" xfId="1736"/>
    <cellStyle name="Comma 12 4" xfId="1737"/>
    <cellStyle name="Comma 12 4 2" xfId="1738"/>
    <cellStyle name="Comma 12 5" xfId="1739"/>
    <cellStyle name="Comma 12 5 2" xfId="1740"/>
    <cellStyle name="Comma 12 6" xfId="1741"/>
    <cellStyle name="Comma 12 6 2" xfId="1742"/>
    <cellStyle name="Comma 12 7" xfId="1743"/>
    <cellStyle name="Comma 12 7 2" xfId="1744"/>
    <cellStyle name="Comma 12 8" xfId="1745"/>
    <cellStyle name="Comma 12 8 2" xfId="1746"/>
    <cellStyle name="Comma 12 8 3" xfId="1747"/>
    <cellStyle name="Comma 12 9" xfId="1748"/>
    <cellStyle name="Comma 13" xfId="1749"/>
    <cellStyle name="Comma 13 2" xfId="1750"/>
    <cellStyle name="Comma 13 2 2" xfId="1751"/>
    <cellStyle name="Comma 13 2 2 2" xfId="1752"/>
    <cellStyle name="Comma 13 2 2 3" xfId="1753"/>
    <cellStyle name="Comma 13 2 3" xfId="1754"/>
    <cellStyle name="Comma 13 2 4" xfId="1755"/>
    <cellStyle name="Comma 14" xfId="1756"/>
    <cellStyle name="Comma 14 10" xfId="1757"/>
    <cellStyle name="Comma 14 11" xfId="1758"/>
    <cellStyle name="Comma 14 12" xfId="1759"/>
    <cellStyle name="Comma 14 2" xfId="1760"/>
    <cellStyle name="Comma 14 2 2" xfId="1761"/>
    <cellStyle name="Comma 14 2 3" xfId="1762"/>
    <cellStyle name="Comma 14 2 4" xfId="1763"/>
    <cellStyle name="Comma 14 2 5" xfId="1764"/>
    <cellStyle name="Comma 14 2 6" xfId="1765"/>
    <cellStyle name="Comma 14 3" xfId="1766"/>
    <cellStyle name="Comma 14 3 2" xfId="1767"/>
    <cellStyle name="Comma 14 4" xfId="1768"/>
    <cellStyle name="Comma 14 4 2" xfId="1769"/>
    <cellStyle name="Comma 14 5" xfId="1770"/>
    <cellStyle name="Comma 14 5 2" xfId="1771"/>
    <cellStyle name="Comma 14 6" xfId="1772"/>
    <cellStyle name="Comma 14 6 2" xfId="1773"/>
    <cellStyle name="Comma 14 6 3" xfId="1774"/>
    <cellStyle name="Comma 14 7" xfId="1775"/>
    <cellStyle name="Comma 14 8" xfId="1776"/>
    <cellStyle name="Comma 14 9" xfId="1777"/>
    <cellStyle name="Comma 15" xfId="1778"/>
    <cellStyle name="Comma 15 10" xfId="1779"/>
    <cellStyle name="Comma 15 11" xfId="1780"/>
    <cellStyle name="Comma 15 12" xfId="1781"/>
    <cellStyle name="Comma 15 2" xfId="1782"/>
    <cellStyle name="Comma 15 2 2" xfId="1783"/>
    <cellStyle name="Comma 15 2 3" xfId="1784"/>
    <cellStyle name="Comma 15 2 4" xfId="1785"/>
    <cellStyle name="Comma 15 2 5" xfId="1786"/>
    <cellStyle name="Comma 15 2 6" xfId="1787"/>
    <cellStyle name="Comma 15 3" xfId="1788"/>
    <cellStyle name="Comma 15 3 2" xfId="1789"/>
    <cellStyle name="Comma 15 4" xfId="1790"/>
    <cellStyle name="Comma 15 4 2" xfId="1791"/>
    <cellStyle name="Comma 15 5" xfId="1792"/>
    <cellStyle name="Comma 15 5 2" xfId="1793"/>
    <cellStyle name="Comma 15 6" xfId="1794"/>
    <cellStyle name="Comma 15 6 2" xfId="1795"/>
    <cellStyle name="Comma 15 6 3" xfId="1796"/>
    <cellStyle name="Comma 15 7" xfId="1797"/>
    <cellStyle name="Comma 15 8" xfId="1798"/>
    <cellStyle name="Comma 15 9" xfId="1799"/>
    <cellStyle name="Comma 16" xfId="1800"/>
    <cellStyle name="Comma 16 10" xfId="1801"/>
    <cellStyle name="Comma 16 11" xfId="1802"/>
    <cellStyle name="Comma 16 12" xfId="1803"/>
    <cellStyle name="Comma 16 13" xfId="1804"/>
    <cellStyle name="Comma 16 14" xfId="1805"/>
    <cellStyle name="Comma 16 2" xfId="1806"/>
    <cellStyle name="Comma 16 2 2" xfId="1807"/>
    <cellStyle name="Comma 16 3" xfId="1808"/>
    <cellStyle name="Comma 16 3 2" xfId="1809"/>
    <cellStyle name="Comma 16 4" xfId="1810"/>
    <cellStyle name="Comma 16 5" xfId="1811"/>
    <cellStyle name="Comma 16 6" xfId="1812"/>
    <cellStyle name="Comma 16 7" xfId="1813"/>
    <cellStyle name="Comma 16 8" xfId="1814"/>
    <cellStyle name="Comma 16 8 2" xfId="1815"/>
    <cellStyle name="Comma 16 8 3" xfId="1816"/>
    <cellStyle name="Comma 16 9" xfId="1817"/>
    <cellStyle name="Comma 17" xfId="1818"/>
    <cellStyle name="Comma 17 10" xfId="1819"/>
    <cellStyle name="Comma 17 11" xfId="1820"/>
    <cellStyle name="Comma 17 12" xfId="1821"/>
    <cellStyle name="Comma 17 2" xfId="1822"/>
    <cellStyle name="Comma 17 2 2" xfId="1823"/>
    <cellStyle name="Comma 17 2 3" xfId="1824"/>
    <cellStyle name="Comma 17 2 4" xfId="1825"/>
    <cellStyle name="Comma 17 2 5" xfId="1826"/>
    <cellStyle name="Comma 17 2 6" xfId="1827"/>
    <cellStyle name="Comma 17 3" xfId="1828"/>
    <cellStyle name="Comma 17 3 2" xfId="1829"/>
    <cellStyle name="Comma 17 4" xfId="1830"/>
    <cellStyle name="Comma 17 4 2" xfId="1831"/>
    <cellStyle name="Comma 17 5" xfId="1832"/>
    <cellStyle name="Comma 17 5 2" xfId="1833"/>
    <cellStyle name="Comma 17 6" xfId="1834"/>
    <cellStyle name="Comma 17 6 2" xfId="1835"/>
    <cellStyle name="Comma 17 6 3" xfId="1836"/>
    <cellStyle name="Comma 17 7" xfId="1837"/>
    <cellStyle name="Comma 17 8" xfId="1838"/>
    <cellStyle name="Comma 17 9" xfId="1839"/>
    <cellStyle name="Comma 18" xfId="1840"/>
    <cellStyle name="Comma 18 2" xfId="1841"/>
    <cellStyle name="Comma 18 2 2" xfId="1842"/>
    <cellStyle name="Comma 18 2 3" xfId="1843"/>
    <cellStyle name="Comma 19" xfId="1844"/>
    <cellStyle name="Comma 19 10" xfId="1845"/>
    <cellStyle name="Comma 19 11" xfId="1846"/>
    <cellStyle name="Comma 19 12" xfId="1847"/>
    <cellStyle name="Comma 19 2" xfId="1848"/>
    <cellStyle name="Comma 19 2 2" xfId="1849"/>
    <cellStyle name="Comma 19 3" xfId="1850"/>
    <cellStyle name="Comma 19 3 2" xfId="1851"/>
    <cellStyle name="Comma 19 4" xfId="1852"/>
    <cellStyle name="Comma 19 4 2" xfId="1853"/>
    <cellStyle name="Comma 19 5" xfId="1854"/>
    <cellStyle name="Comma 19 5 2" xfId="1855"/>
    <cellStyle name="Comma 19 6" xfId="1856"/>
    <cellStyle name="Comma 19 6 2" xfId="1857"/>
    <cellStyle name="Comma 19 6 3" xfId="1858"/>
    <cellStyle name="Comma 19 6 4" xfId="1859"/>
    <cellStyle name="Comma 19 6 5" xfId="1860"/>
    <cellStyle name="Comma 19 7" xfId="1861"/>
    <cellStyle name="Comma 19 7 2" xfId="1862"/>
    <cellStyle name="Comma 19 7 3" xfId="1863"/>
    <cellStyle name="Comma 19 8" xfId="1864"/>
    <cellStyle name="Comma 19 9" xfId="1865"/>
    <cellStyle name="Comma 2" xfId="6"/>
    <cellStyle name="Comma 2 10" xfId="1866"/>
    <cellStyle name="Comma 2 10 10" xfId="1867"/>
    <cellStyle name="Comma 2 10 11" xfId="1868"/>
    <cellStyle name="Comma 2 10 12" xfId="1869"/>
    <cellStyle name="Comma 2 10 2" xfId="1870"/>
    <cellStyle name="Comma 2 10 2 2" xfId="1871"/>
    <cellStyle name="Comma 2 10 3" xfId="1872"/>
    <cellStyle name="Comma 2 10 3 2" xfId="1873"/>
    <cellStyle name="Comma 2 10 4" xfId="1874"/>
    <cellStyle name="Comma 2 10 4 2" xfId="1875"/>
    <cellStyle name="Comma 2 10 5" xfId="1876"/>
    <cellStyle name="Comma 2 10 5 2" xfId="1877"/>
    <cellStyle name="Comma 2 10 6" xfId="1878"/>
    <cellStyle name="Comma 2 10 6 2" xfId="1879"/>
    <cellStyle name="Comma 2 10 6 3" xfId="1880"/>
    <cellStyle name="Comma 2 10 6 4" xfId="1881"/>
    <cellStyle name="Comma 2 10 6 5" xfId="1882"/>
    <cellStyle name="Comma 2 10 7" xfId="1883"/>
    <cellStyle name="Comma 2 10 7 2" xfId="1884"/>
    <cellStyle name="Comma 2 10 7 3" xfId="1885"/>
    <cellStyle name="Comma 2 10 8" xfId="1886"/>
    <cellStyle name="Comma 2 10 9" xfId="1887"/>
    <cellStyle name="Comma 2 11" xfId="1888"/>
    <cellStyle name="Comma 2 11 2" xfId="1889"/>
    <cellStyle name="Comma 2 12" xfId="1890"/>
    <cellStyle name="Comma 2 12 2" xfId="1891"/>
    <cellStyle name="Comma 2 13" xfId="1892"/>
    <cellStyle name="Comma 2 13 2" xfId="1893"/>
    <cellStyle name="Comma 2 14" xfId="1894"/>
    <cellStyle name="Comma 2 14 2" xfId="1895"/>
    <cellStyle name="Comma 2 14 3" xfId="1896"/>
    <cellStyle name="Comma 2 15" xfId="1897"/>
    <cellStyle name="Comma 2 16" xfId="1898"/>
    <cellStyle name="Comma 2 17" xfId="1899"/>
    <cellStyle name="Comma 2 18" xfId="1900"/>
    <cellStyle name="Comma 2 19" xfId="1901"/>
    <cellStyle name="Comma 2 2" xfId="1902"/>
    <cellStyle name="Comma 2 2 10" xfId="1903"/>
    <cellStyle name="Comma 2 2 11" xfId="1904"/>
    <cellStyle name="Comma 2 2 12" xfId="1905"/>
    <cellStyle name="Comma 2 2 13" xfId="1906"/>
    <cellStyle name="Comma 2 2 14" xfId="1907"/>
    <cellStyle name="Comma 2 2 2" xfId="1908"/>
    <cellStyle name="Comma 2 2 2 10" xfId="1909"/>
    <cellStyle name="Comma 2 2 2 10 2" xfId="1910"/>
    <cellStyle name="Comma 2 2 2 10 2 2" xfId="1911"/>
    <cellStyle name="Comma 2 2 2 11" xfId="1912"/>
    <cellStyle name="Comma 2 2 2 12" xfId="1913"/>
    <cellStyle name="Comma 2 2 2 2" xfId="1914"/>
    <cellStyle name="Comma 2 2 2 2 2 2" xfId="1915"/>
    <cellStyle name="Comma 2 2 2 2 2 2 2" xfId="1916"/>
    <cellStyle name="Comma 2 2 2 2 2 2 2 2" xfId="1917"/>
    <cellStyle name="Comma 2 2 2 2 2 2 2 2 2" xfId="1918"/>
    <cellStyle name="Comma 2 2 2 2 2 2 2 2 3" xfId="1919"/>
    <cellStyle name="Comma 2 2 2 2 2 2 2 3" xfId="1920"/>
    <cellStyle name="Comma 2 2 2 2 2 2 2 4" xfId="1921"/>
    <cellStyle name="Comma 2 2 2 2 2 2 2 4 2" xfId="1922"/>
    <cellStyle name="Comma 2 2 2 2 2 2 2 4 3" xfId="1923"/>
    <cellStyle name="Comma 2 2 2 2 2 2 2 5" xfId="1924"/>
    <cellStyle name="Comma 2 2 2 2 2 2 2 6" xfId="1925"/>
    <cellStyle name="Comma 2 2 2 2 2 2 2 7" xfId="1926"/>
    <cellStyle name="Comma 2 2 2 2 2 2 2 8" xfId="1927"/>
    <cellStyle name="Comma 2 2 2 2 2 2 2 9" xfId="1928"/>
    <cellStyle name="Comma 2 2 2 2 26" xfId="1929"/>
    <cellStyle name="Comma 2 2 2 2 26 2" xfId="1930"/>
    <cellStyle name="Comma 2 2 2 2 27" xfId="1931"/>
    <cellStyle name="Comma 2 2 2 2 27 2" xfId="1932"/>
    <cellStyle name="Comma 2 2 2 2 27 2 2" xfId="1933"/>
    <cellStyle name="Comma 2 2 2 2 27 2 2 2" xfId="1934"/>
    <cellStyle name="Comma 2 2 2 2 27 2 2 3" xfId="1935"/>
    <cellStyle name="Comma 2 2 2 2 27 2 3" xfId="1936"/>
    <cellStyle name="Comma 2 2 2 2 27 2 4" xfId="1937"/>
    <cellStyle name="Comma 2 2 2 3" xfId="1938"/>
    <cellStyle name="Comma 2 2 2 3 2" xfId="1939"/>
    <cellStyle name="Comma 2 2 2 31" xfId="1940"/>
    <cellStyle name="Comma 2 2 2 31 2" xfId="1941"/>
    <cellStyle name="Comma 2 2 2 4" xfId="1942"/>
    <cellStyle name="Comma 2 2 2 4 2" xfId="1943"/>
    <cellStyle name="Comma 2 2 2 5" xfId="1944"/>
    <cellStyle name="Comma 2 2 2 5 2" xfId="1945"/>
    <cellStyle name="Comma 2 2 2 6" xfId="1946"/>
    <cellStyle name="Comma 2 2 2 6 2" xfId="1947"/>
    <cellStyle name="Comma 2 2 2 6 3" xfId="1948"/>
    <cellStyle name="Comma 2 2 2 7" xfId="1949"/>
    <cellStyle name="Comma 2 2 2 8" xfId="1950"/>
    <cellStyle name="Comma 2 2 2 9" xfId="1951"/>
    <cellStyle name="Comma 2 2 3" xfId="1952"/>
    <cellStyle name="Comma 2 2 3 2" xfId="1953"/>
    <cellStyle name="Comma 2 2 3 3" xfId="1954"/>
    <cellStyle name="Comma 2 2 4" xfId="1955"/>
    <cellStyle name="Comma 2 2 5" xfId="1956"/>
    <cellStyle name="Comma 2 2 6" xfId="1957"/>
    <cellStyle name="Comma 2 2 7" xfId="1958"/>
    <cellStyle name="Comma 2 2 7 2" xfId="1959"/>
    <cellStyle name="Comma 2 2 7 3" xfId="1960"/>
    <cellStyle name="Comma 2 2 8" xfId="1961"/>
    <cellStyle name="Comma 2 2 9" xfId="1962"/>
    <cellStyle name="Comma 2 2 9 2" xfId="1963"/>
    <cellStyle name="Comma 2 2 9 3" xfId="1964"/>
    <cellStyle name="Comma 2 20" xfId="1965"/>
    <cellStyle name="Comma 2 28" xfId="1966"/>
    <cellStyle name="Comma 2 28 2" xfId="1967"/>
    <cellStyle name="Comma 2 3" xfId="1968"/>
    <cellStyle name="Comma 2 3 10" xfId="1969"/>
    <cellStyle name="Comma 2 3 11" xfId="1970"/>
    <cellStyle name="Comma 2 3 12" xfId="1971"/>
    <cellStyle name="Comma 2 3 2" xfId="1972"/>
    <cellStyle name="Comma 2 3 2 2" xfId="1973"/>
    <cellStyle name="Comma 2 3 2 3" xfId="1974"/>
    <cellStyle name="Comma 2 3 2 4" xfId="1975"/>
    <cellStyle name="Comma 2 3 2 5" xfId="1976"/>
    <cellStyle name="Comma 2 3 3" xfId="1977"/>
    <cellStyle name="Comma 2 3 4" xfId="1978"/>
    <cellStyle name="Comma 2 3 5" xfId="1979"/>
    <cellStyle name="Comma 2 3 6" xfId="1980"/>
    <cellStyle name="Comma 2 3 6 2" xfId="1981"/>
    <cellStyle name="Comma 2 3 6 3" xfId="1982"/>
    <cellStyle name="Comma 2 3 7" xfId="1983"/>
    <cellStyle name="Comma 2 3 8" xfId="1984"/>
    <cellStyle name="Comma 2 3 9" xfId="1985"/>
    <cellStyle name="Comma 2 4" xfId="1986"/>
    <cellStyle name="Comma 2 4 10" xfId="1987"/>
    <cellStyle name="Comma 2 4 11" xfId="1988"/>
    <cellStyle name="Comma 2 4 12" xfId="1989"/>
    <cellStyle name="Comma 2 4 2" xfId="1990"/>
    <cellStyle name="Comma 2 4 3" xfId="1991"/>
    <cellStyle name="Comma 2 4 4" xfId="1992"/>
    <cellStyle name="Comma 2 4 5" xfId="1993"/>
    <cellStyle name="Comma 2 4 6" xfId="1994"/>
    <cellStyle name="Comma 2 4 6 2" xfId="1995"/>
    <cellStyle name="Comma 2 4 6 3" xfId="1996"/>
    <cellStyle name="Comma 2 4 7" xfId="1997"/>
    <cellStyle name="Comma 2 4 8" xfId="1998"/>
    <cellStyle name="Comma 2 4 9" xfId="1999"/>
    <cellStyle name="Comma 2 5" xfId="2000"/>
    <cellStyle name="Comma 2 5 3" xfId="2001"/>
    <cellStyle name="Comma 2 5 3 2" xfId="2002"/>
    <cellStyle name="Comma 2 5 3 2 2" xfId="2003"/>
    <cellStyle name="Comma 2 5 3 2 2 2" xfId="2004"/>
    <cellStyle name="Comma 2 5 3 2 2 2 2" xfId="2005"/>
    <cellStyle name="Comma 2 5 3 2 2 2 3" xfId="2006"/>
    <cellStyle name="Comma 2 5 3 2 2 3" xfId="2007"/>
    <cellStyle name="Comma 2 5 3 2 2 4" xfId="2008"/>
    <cellStyle name="Comma 2 5 3 3" xfId="2009"/>
    <cellStyle name="Comma 2 5 3 3 2" xfId="2010"/>
    <cellStyle name="Comma 2 5 3 3 2 2" xfId="2011"/>
    <cellStyle name="Comma 2 5 3 3 2 3" xfId="2012"/>
    <cellStyle name="Comma 2 5 3 3 3" xfId="2013"/>
    <cellStyle name="Comma 2 5 3 3 4" xfId="2014"/>
    <cellStyle name="Comma 2 6" xfId="2015"/>
    <cellStyle name="Comma 2 6 10" xfId="2016"/>
    <cellStyle name="Comma 2 6 11" xfId="2017"/>
    <cellStyle name="Comma 2 6 12" xfId="2018"/>
    <cellStyle name="Comma 2 6 2" xfId="2019"/>
    <cellStyle name="Comma 2 6 2 2" xfId="2020"/>
    <cellStyle name="Comma 2 6 3" xfId="2021"/>
    <cellStyle name="Comma 2 6 3 2" xfId="2022"/>
    <cellStyle name="Comma 2 6 4" xfId="2023"/>
    <cellStyle name="Comma 2 6 4 2" xfId="2024"/>
    <cellStyle name="Comma 2 6 5" xfId="2025"/>
    <cellStyle name="Comma 2 6 5 2" xfId="2026"/>
    <cellStyle name="Comma 2 6 6" xfId="2027"/>
    <cellStyle name="Comma 2 6 6 2" xfId="2028"/>
    <cellStyle name="Comma 2 6 6 3" xfId="2029"/>
    <cellStyle name="Comma 2 6 6 4" xfId="2030"/>
    <cellStyle name="Comma 2 6 6 5" xfId="2031"/>
    <cellStyle name="Comma 2 6 7" xfId="2032"/>
    <cellStyle name="Comma 2 6 7 2" xfId="2033"/>
    <cellStyle name="Comma 2 6 7 3" xfId="2034"/>
    <cellStyle name="Comma 2 6 8" xfId="2035"/>
    <cellStyle name="Comma 2 6 9" xfId="2036"/>
    <cellStyle name="Comma 2 7" xfId="2037"/>
    <cellStyle name="Comma 2 7 10" xfId="2038"/>
    <cellStyle name="Comma 2 7 11" xfId="2039"/>
    <cellStyle name="Comma 2 7 12" xfId="2040"/>
    <cellStyle name="Comma 2 7 2" xfId="2041"/>
    <cellStyle name="Comma 2 7 3" xfId="2042"/>
    <cellStyle name="Comma 2 7 4" xfId="2043"/>
    <cellStyle name="Comma 2 7 5" xfId="2044"/>
    <cellStyle name="Comma 2 7 6" xfId="2045"/>
    <cellStyle name="Comma 2 7 6 2" xfId="2046"/>
    <cellStyle name="Comma 2 7 6 3" xfId="2047"/>
    <cellStyle name="Comma 2 7 7" xfId="2048"/>
    <cellStyle name="Comma 2 7 8" xfId="2049"/>
    <cellStyle name="Comma 2 7 9" xfId="2050"/>
    <cellStyle name="Comma 2 8" xfId="2051"/>
    <cellStyle name="Comma 2 8 10" xfId="2052"/>
    <cellStyle name="Comma 2 8 11" xfId="2053"/>
    <cellStyle name="Comma 2 8 12" xfId="2054"/>
    <cellStyle name="Comma 2 8 2" xfId="2055"/>
    <cellStyle name="Comma 2 8 2 2" xfId="2056"/>
    <cellStyle name="Comma 2 8 3" xfId="2057"/>
    <cellStyle name="Comma 2 8 3 2" xfId="2058"/>
    <cellStyle name="Comma 2 8 4" xfId="2059"/>
    <cellStyle name="Comma 2 8 4 2" xfId="2060"/>
    <cellStyle name="Comma 2 8 5" xfId="2061"/>
    <cellStyle name="Comma 2 8 5 2" xfId="2062"/>
    <cellStyle name="Comma 2 8 6" xfId="2063"/>
    <cellStyle name="Comma 2 8 6 2" xfId="2064"/>
    <cellStyle name="Comma 2 8 6 3" xfId="2065"/>
    <cellStyle name="Comma 2 8 6 4" xfId="2066"/>
    <cellStyle name="Comma 2 8 6 5" xfId="2067"/>
    <cellStyle name="Comma 2 8 7" xfId="2068"/>
    <cellStyle name="Comma 2 8 7 2" xfId="2069"/>
    <cellStyle name="Comma 2 8 7 3" xfId="2070"/>
    <cellStyle name="Comma 2 8 8" xfId="2071"/>
    <cellStyle name="Comma 2 8 9" xfId="2072"/>
    <cellStyle name="Comma 2 9" xfId="2073"/>
    <cellStyle name="Comma 2 9 2" xfId="2074"/>
    <cellStyle name="Comma 20" xfId="2075"/>
    <cellStyle name="Comma 20 2" xfId="2076"/>
    <cellStyle name="Comma 21" xfId="2077"/>
    <cellStyle name="Comma 21 2" xfId="2078"/>
    <cellStyle name="Comma 22" xfId="2079"/>
    <cellStyle name="Comma 22 18" xfId="2080"/>
    <cellStyle name="Comma 22 18 2" xfId="2081"/>
    <cellStyle name="Comma 22 18 2 2" xfId="2082"/>
    <cellStyle name="Comma 22 18 2 2 2" xfId="2083"/>
    <cellStyle name="Comma 22 18 2 2 3" xfId="2084"/>
    <cellStyle name="Comma 22 18 2 3" xfId="2085"/>
    <cellStyle name="Comma 22 18 2 4" xfId="2086"/>
    <cellStyle name="Comma 23" xfId="2087"/>
    <cellStyle name="Comma 23 2" xfId="2088"/>
    <cellStyle name="Comma 24" xfId="2089"/>
    <cellStyle name="Comma 24 2" xfId="2090"/>
    <cellStyle name="Comma 25" xfId="2091"/>
    <cellStyle name="Comma 25 2" xfId="2092"/>
    <cellStyle name="Comma 26" xfId="2093"/>
    <cellStyle name="Comma 26 2" xfId="2094"/>
    <cellStyle name="Comma 27" xfId="2095"/>
    <cellStyle name="Comma 27 2" xfId="2096"/>
    <cellStyle name="Comma 28" xfId="2097"/>
    <cellStyle name="Comma 28 10" xfId="2098"/>
    <cellStyle name="Comma 28 11" xfId="2099"/>
    <cellStyle name="Comma 28 12" xfId="2100"/>
    <cellStyle name="Comma 28 13" xfId="2101"/>
    <cellStyle name="Comma 28 14" xfId="2102"/>
    <cellStyle name="Comma 28 15" xfId="2103"/>
    <cellStyle name="Comma 28 16" xfId="2104"/>
    <cellStyle name="Comma 28 17" xfId="2105"/>
    <cellStyle name="Comma 28 18" xfId="2106"/>
    <cellStyle name="Comma 28 19" xfId="2107"/>
    <cellStyle name="Comma 28 2" xfId="2108"/>
    <cellStyle name="Comma 28 2 2" xfId="2109"/>
    <cellStyle name="Comma 28 2 3" xfId="2110"/>
    <cellStyle name="Comma 28 20" xfId="2111"/>
    <cellStyle name="Comma 28 21" xfId="2112"/>
    <cellStyle name="Comma 28 22" xfId="2113"/>
    <cellStyle name="Comma 28 3" xfId="2114"/>
    <cellStyle name="Comma 28 4" xfId="2115"/>
    <cellStyle name="Comma 28 5" xfId="2116"/>
    <cellStyle name="Comma 28 6" xfId="2117"/>
    <cellStyle name="Comma 28 7" xfId="2118"/>
    <cellStyle name="Comma 28 8" xfId="2119"/>
    <cellStyle name="Comma 28 9" xfId="2120"/>
    <cellStyle name="Comma 29" xfId="2121"/>
    <cellStyle name="Comma 29 10" xfId="2122"/>
    <cellStyle name="Comma 29 11" xfId="2123"/>
    <cellStyle name="Comma 29 12" xfId="2124"/>
    <cellStyle name="Comma 29 13" xfId="2125"/>
    <cellStyle name="Comma 29 14" xfId="2126"/>
    <cellStyle name="Comma 29 15" xfId="2127"/>
    <cellStyle name="Comma 29 16" xfId="2128"/>
    <cellStyle name="Comma 29 17" xfId="2129"/>
    <cellStyle name="Comma 29 18" xfId="2130"/>
    <cellStyle name="Comma 29 19" xfId="2131"/>
    <cellStyle name="Comma 29 2" xfId="2132"/>
    <cellStyle name="Comma 29 3" xfId="2133"/>
    <cellStyle name="Comma 29 4" xfId="2134"/>
    <cellStyle name="Comma 29 5" xfId="2135"/>
    <cellStyle name="Comma 29 6" xfId="2136"/>
    <cellStyle name="Comma 29 7" xfId="2137"/>
    <cellStyle name="Comma 29 8" xfId="2138"/>
    <cellStyle name="Comma 29 9" xfId="2139"/>
    <cellStyle name="Comma 3" xfId="2140"/>
    <cellStyle name="Comma 3 10" xfId="2141"/>
    <cellStyle name="Comma 3 11" xfId="2142"/>
    <cellStyle name="Comma 3 2" xfId="2143"/>
    <cellStyle name="Comma 3 2 10" xfId="2144"/>
    <cellStyle name="Comma 3 2 11" xfId="2145"/>
    <cellStyle name="Comma 3 2 12" xfId="2146"/>
    <cellStyle name="Comma 3 2 13" xfId="2147"/>
    <cellStyle name="Comma 3 2 2" xfId="2148"/>
    <cellStyle name="Comma 3 2 2 10" xfId="2149"/>
    <cellStyle name="Comma 3 2 2 2" xfId="2150"/>
    <cellStyle name="Comma 3 2 2 2 2" xfId="2151"/>
    <cellStyle name="Comma 3 2 2 2 2 2" xfId="2152"/>
    <cellStyle name="Comma 3 2 2 2 2 2 2" xfId="2153"/>
    <cellStyle name="Comma 3 2 2 2 2 2 3" xfId="2154"/>
    <cellStyle name="Comma 3 2 2 2 2 3" xfId="2155"/>
    <cellStyle name="Comma 3 2 2 2 2 4" xfId="2156"/>
    <cellStyle name="Comma 3 2 2 2 3" xfId="2157"/>
    <cellStyle name="Comma 3 2 2 2 3 2" xfId="2158"/>
    <cellStyle name="Comma 3 2 2 2 3 3" xfId="2159"/>
    <cellStyle name="Comma 3 2 2 2 4" xfId="2160"/>
    <cellStyle name="Comma 3 2 2 2 5" xfId="2161"/>
    <cellStyle name="Comma 3 2 2 3" xfId="2162"/>
    <cellStyle name="Comma 3 2 2 3 2" xfId="2163"/>
    <cellStyle name="Comma 3 2 2 3 2 2" xfId="2164"/>
    <cellStyle name="Comma 3 2 2 3 2 3" xfId="2165"/>
    <cellStyle name="Comma 3 2 2 3 3" xfId="2166"/>
    <cellStyle name="Comma 3 2 2 3 4" xfId="2167"/>
    <cellStyle name="Comma 3 2 2 4" xfId="2168"/>
    <cellStyle name="Comma 3 2 2 4 2" xfId="2169"/>
    <cellStyle name="Comma 3 2 2 4 3" xfId="2170"/>
    <cellStyle name="Comma 3 2 2 5" xfId="2171"/>
    <cellStyle name="Comma 3 2 2 6" xfId="2172"/>
    <cellStyle name="Comma 3 2 2 6 2" xfId="2173"/>
    <cellStyle name="Comma 3 2 2 6 3" xfId="2174"/>
    <cellStyle name="Comma 3 2 2 7" xfId="2175"/>
    <cellStyle name="Comma 3 2 2 8" xfId="2176"/>
    <cellStyle name="Comma 3 2 2 9" xfId="2177"/>
    <cellStyle name="Comma 3 2 3" xfId="2178"/>
    <cellStyle name="Comma 3 2 3 2" xfId="2179"/>
    <cellStyle name="Comma 3 2 3 2 2" xfId="2180"/>
    <cellStyle name="Comma 3 2 3 2 2 2" xfId="2181"/>
    <cellStyle name="Comma 3 2 3 2 2 3" xfId="2182"/>
    <cellStyle name="Comma 3 2 3 2 3" xfId="2183"/>
    <cellStyle name="Comma 3 2 3 2 4" xfId="2184"/>
    <cellStyle name="Comma 3 2 3 3" xfId="2185"/>
    <cellStyle name="Comma 3 2 3 3 2" xfId="2186"/>
    <cellStyle name="Comma 3 2 3 3 3" xfId="2187"/>
    <cellStyle name="Comma 3 2 3 4" xfId="2188"/>
    <cellStyle name="Comma 3 2 3 5" xfId="2189"/>
    <cellStyle name="Comma 3 2 3 5 2" xfId="2190"/>
    <cellStyle name="Comma 3 2 3 5 3" xfId="2191"/>
    <cellStyle name="Comma 3 2 3 6" xfId="2192"/>
    <cellStyle name="Comma 3 2 3 7" xfId="2193"/>
    <cellStyle name="Comma 3 2 3 8" xfId="2194"/>
    <cellStyle name="Comma 3 2 3 9" xfId="2195"/>
    <cellStyle name="Comma 3 2 4" xfId="2196"/>
    <cellStyle name="Comma 3 2 4 2" xfId="2197"/>
    <cellStyle name="Comma 3 2 4 2 2" xfId="2198"/>
    <cellStyle name="Comma 3 2 4 2 2 2" xfId="2199"/>
    <cellStyle name="Comma 3 2 4 2 2 3" xfId="2200"/>
    <cellStyle name="Comma 3 2 4 2 3" xfId="2201"/>
    <cellStyle name="Comma 3 2 4 2 4" xfId="2202"/>
    <cellStyle name="Comma 3 2 4 3" xfId="2203"/>
    <cellStyle name="Comma 3 2 4 3 2" xfId="2204"/>
    <cellStyle name="Comma 3 2 4 3 3" xfId="2205"/>
    <cellStyle name="Comma 3 2 4 4" xfId="2206"/>
    <cellStyle name="Comma 3 2 4 5" xfId="2207"/>
    <cellStyle name="Comma 3 2 4 5 2" xfId="2208"/>
    <cellStyle name="Comma 3 2 4 5 3" xfId="2209"/>
    <cellStyle name="Comma 3 2 4 6" xfId="2210"/>
    <cellStyle name="Comma 3 2 4 7" xfId="2211"/>
    <cellStyle name="Comma 3 2 4 8" xfId="2212"/>
    <cellStyle name="Comma 3 2 4 9" xfId="2213"/>
    <cellStyle name="Comma 3 2 5" xfId="2214"/>
    <cellStyle name="Comma 3 2 5 2" xfId="2215"/>
    <cellStyle name="Comma 3 2 5 2 2" xfId="2216"/>
    <cellStyle name="Comma 3 2 5 2 3" xfId="2217"/>
    <cellStyle name="Comma 3 2 5 3" xfId="2218"/>
    <cellStyle name="Comma 3 2 5 4" xfId="2219"/>
    <cellStyle name="Comma 3 2 5 4 2" xfId="2220"/>
    <cellStyle name="Comma 3 2 5 4 3" xfId="2221"/>
    <cellStyle name="Comma 3 2 5 5" xfId="2222"/>
    <cellStyle name="Comma 3 2 5 6" xfId="2223"/>
    <cellStyle name="Comma 3 2 5 7" xfId="2224"/>
    <cellStyle name="Comma 3 2 5 8" xfId="2225"/>
    <cellStyle name="Comma 3 2 5 9" xfId="2226"/>
    <cellStyle name="Comma 3 2 6" xfId="2227"/>
    <cellStyle name="Comma 3 2 6 2" xfId="2228"/>
    <cellStyle name="Comma 3 2 6 2 2" xfId="2229"/>
    <cellStyle name="Comma 3 2 6 2 3" xfId="2230"/>
    <cellStyle name="Comma 3 2 6 3" xfId="2231"/>
    <cellStyle name="Comma 3 2 6 4" xfId="2232"/>
    <cellStyle name="Comma 3 2 7" xfId="2233"/>
    <cellStyle name="Comma 3 2 7 2" xfId="2234"/>
    <cellStyle name="Comma 3 2 7 3" xfId="2235"/>
    <cellStyle name="Comma 3 2 8" xfId="2236"/>
    <cellStyle name="Comma 3 2 9" xfId="2237"/>
    <cellStyle name="Comma 3 2 9 2" xfId="2238"/>
    <cellStyle name="Comma 3 2 9 3" xfId="2239"/>
    <cellStyle name="Comma 3 3" xfId="2240"/>
    <cellStyle name="Comma 3 3 2" xfId="2241"/>
    <cellStyle name="Comma 3 3 3" xfId="2242"/>
    <cellStyle name="Comma 3 3 3 2" xfId="2243"/>
    <cellStyle name="Comma 3 3 3 3" xfId="2244"/>
    <cellStyle name="Comma 3 3 4" xfId="2245"/>
    <cellStyle name="Comma 3 3 5" xfId="2246"/>
    <cellStyle name="Comma 3 3 6" xfId="2247"/>
    <cellStyle name="Comma 3 3 7" xfId="2248"/>
    <cellStyle name="Comma 3 3 8" xfId="2249"/>
    <cellStyle name="Comma 3 3 9" xfId="2250"/>
    <cellStyle name="Comma 3 4" xfId="2251"/>
    <cellStyle name="Comma 3 4 10" xfId="2252"/>
    <cellStyle name="Comma 3 4 2" xfId="2253"/>
    <cellStyle name="Comma 3 4 2 2" xfId="2254"/>
    <cellStyle name="Comma 3 4 2 2 2" xfId="2255"/>
    <cellStyle name="Comma 3 4 2 2 2 2" xfId="2256"/>
    <cellStyle name="Comma 3 4 2 2 2 3" xfId="2257"/>
    <cellStyle name="Comma 3 4 2 2 3" xfId="2258"/>
    <cellStyle name="Comma 3 4 2 2 4" xfId="2259"/>
    <cellStyle name="Comma 3 4 2 2 4 2" xfId="2260"/>
    <cellStyle name="Comma 3 4 2 2 4 3" xfId="2261"/>
    <cellStyle name="Comma 3 4 2 2 5" xfId="2262"/>
    <cellStyle name="Comma 3 4 2 2 6" xfId="2263"/>
    <cellStyle name="Comma 3 4 2 2 7" xfId="2264"/>
    <cellStyle name="Comma 3 4 2 2 8" xfId="2265"/>
    <cellStyle name="Comma 3 4 2 2 9" xfId="2266"/>
    <cellStyle name="Comma 3 4 2 3" xfId="2267"/>
    <cellStyle name="Comma 3 4 2 3 2" xfId="2268"/>
    <cellStyle name="Comma 3 4 2 3 3" xfId="2269"/>
    <cellStyle name="Comma 3 4 2 3 4" xfId="2270"/>
    <cellStyle name="Comma 3 4 2 3 5" xfId="2271"/>
    <cellStyle name="Comma 3 4 2 4" xfId="2272"/>
    <cellStyle name="Comma 3 4 2 4 2" xfId="2273"/>
    <cellStyle name="Comma 3 4 2 4 3" xfId="2274"/>
    <cellStyle name="Comma 3 4 2 5" xfId="2275"/>
    <cellStyle name="Comma 3 4 2 6" xfId="2276"/>
    <cellStyle name="Comma 3 4 2 7" xfId="2277"/>
    <cellStyle name="Comma 3 4 2 8" xfId="2278"/>
    <cellStyle name="Comma 3 4 3" xfId="2279"/>
    <cellStyle name="Comma 3 4 3 2" xfId="2280"/>
    <cellStyle name="Comma 3 4 3 2 2" xfId="2281"/>
    <cellStyle name="Comma 3 4 3 2 2 2" xfId="2282"/>
    <cellStyle name="Comma 3 4 3 2 2 3" xfId="2283"/>
    <cellStyle name="Comma 3 4 3 2 3" xfId="2284"/>
    <cellStyle name="Comma 3 4 3 2 4" xfId="2285"/>
    <cellStyle name="Comma 3 4 3 2 4 2" xfId="2286"/>
    <cellStyle name="Comma 3 4 3 2 4 3" xfId="2287"/>
    <cellStyle name="Comma 3 4 3 2 5" xfId="2288"/>
    <cellStyle name="Comma 3 4 3 2 6" xfId="2289"/>
    <cellStyle name="Comma 3 4 3 2 7" xfId="2290"/>
    <cellStyle name="Comma 3 4 3 2 8" xfId="2291"/>
    <cellStyle name="Comma 3 4 3 2 9" xfId="2292"/>
    <cellStyle name="Comma 3 4 3 3" xfId="2293"/>
    <cellStyle name="Comma 3 4 3 3 2" xfId="2294"/>
    <cellStyle name="Comma 3 4 3 3 3" xfId="2295"/>
    <cellStyle name="Comma 3 4 3 4" xfId="2296"/>
    <cellStyle name="Comma 3 4 3 5" xfId="2297"/>
    <cellStyle name="Comma 3 4 3 6" xfId="2298"/>
    <cellStyle name="Comma 3 4 3 7" xfId="2299"/>
    <cellStyle name="Comma 3 4 3 8" xfId="2300"/>
    <cellStyle name="Comma 3 4 4" xfId="2301"/>
    <cellStyle name="Comma 3 4 4 2" xfId="2302"/>
    <cellStyle name="Comma 3 4 4 2 2" xfId="2303"/>
    <cellStyle name="Comma 3 4 4 2 3" xfId="2304"/>
    <cellStyle name="Comma 3 4 4 3" xfId="2305"/>
    <cellStyle name="Comma 3 4 4 4" xfId="2306"/>
    <cellStyle name="Comma 3 4 5" xfId="2307"/>
    <cellStyle name="Comma 3 4 5 2" xfId="2308"/>
    <cellStyle name="Comma 3 4 5 3" xfId="2309"/>
    <cellStyle name="Comma 3 4 6" xfId="2310"/>
    <cellStyle name="Comma 3 4 7" xfId="2311"/>
    <cellStyle name="Comma 3 4 8" xfId="2312"/>
    <cellStyle name="Comma 3 4 9" xfId="2313"/>
    <cellStyle name="Comma 3 5" xfId="2314"/>
    <cellStyle name="Comma 3 5 2" xfId="2315"/>
    <cellStyle name="Comma 3 5 3" xfId="2316"/>
    <cellStyle name="Comma 3 6" xfId="2317"/>
    <cellStyle name="Comma 3 6 2" xfId="2318"/>
    <cellStyle name="Comma 3 6 2 2" xfId="2319"/>
    <cellStyle name="Comma 3 6 2 3" xfId="2320"/>
    <cellStyle name="Comma 3 7" xfId="2321"/>
    <cellStyle name="Comma 3 8" xfId="2322"/>
    <cellStyle name="Comma 3 9" xfId="2323"/>
    <cellStyle name="Comma 30" xfId="2324"/>
    <cellStyle name="Comma 30 2" xfId="2325"/>
    <cellStyle name="Comma 30 3" xfId="2326"/>
    <cellStyle name="Comma 31" xfId="2327"/>
    <cellStyle name="Comma 31 2" xfId="2328"/>
    <cellStyle name="Comma 31 3" xfId="2329"/>
    <cellStyle name="Comma 32" xfId="2330"/>
    <cellStyle name="Comma 32 2" xfId="2331"/>
    <cellStyle name="Comma 32 3" xfId="2332"/>
    <cellStyle name="Comma 33" xfId="2333"/>
    <cellStyle name="Comma 33 2" xfId="2334"/>
    <cellStyle name="Comma 33 3" xfId="2335"/>
    <cellStyle name="Comma 34" xfId="2336"/>
    <cellStyle name="Comma 34 2" xfId="2337"/>
    <cellStyle name="Comma 34 3" xfId="2338"/>
    <cellStyle name="Comma 35" xfId="2339"/>
    <cellStyle name="Comma 35 2" xfId="2340"/>
    <cellStyle name="Comma 35 3" xfId="2341"/>
    <cellStyle name="Comma 36" xfId="2342"/>
    <cellStyle name="Comma 36 2" xfId="2343"/>
    <cellStyle name="Comma 36 3" xfId="2344"/>
    <cellStyle name="Comma 37" xfId="2345"/>
    <cellStyle name="Comma 37 2" xfId="2346"/>
    <cellStyle name="Comma 37 3" xfId="2347"/>
    <cellStyle name="Comma 38" xfId="2348"/>
    <cellStyle name="Comma 38 2" xfId="2349"/>
    <cellStyle name="Comma 38 3" xfId="2350"/>
    <cellStyle name="Comma 39" xfId="2351"/>
    <cellStyle name="Comma 39 2" xfId="2352"/>
    <cellStyle name="Comma 39 3" xfId="2353"/>
    <cellStyle name="Comma 4" xfId="4"/>
    <cellStyle name="Comma 4 10" xfId="2354"/>
    <cellStyle name="Comma 4 11" xfId="2355"/>
    <cellStyle name="Comma 4 12" xfId="2356"/>
    <cellStyle name="Comma 4 13" xfId="2357"/>
    <cellStyle name="Comma 4 2" xfId="2358"/>
    <cellStyle name="Comma 4 2 10" xfId="2359"/>
    <cellStyle name="Comma 4 2 2" xfId="2360"/>
    <cellStyle name="Comma 4 2 2 2" xfId="2361"/>
    <cellStyle name="Comma 4 2 2 2 2" xfId="2362"/>
    <cellStyle name="Comma 4 2 2 2 2 2" xfId="2363"/>
    <cellStyle name="Comma 4 2 2 2 2 3" xfId="2364"/>
    <cellStyle name="Comma 4 2 2 2 3" xfId="2365"/>
    <cellStyle name="Comma 4 2 2 2 4" xfId="2366"/>
    <cellStyle name="Comma 4 2 2 3" xfId="2367"/>
    <cellStyle name="Comma 4 2 2 3 2" xfId="2368"/>
    <cellStyle name="Comma 4 2 2 3 3" xfId="2369"/>
    <cellStyle name="Comma 4 2 2 4" xfId="2370"/>
    <cellStyle name="Comma 4 2 2 5" xfId="2371"/>
    <cellStyle name="Comma 4 2 3" xfId="2372"/>
    <cellStyle name="Comma 4 2 3 2" xfId="2373"/>
    <cellStyle name="Comma 4 2 3 2 2" xfId="2374"/>
    <cellStyle name="Comma 4 2 3 2 3" xfId="2375"/>
    <cellStyle name="Comma 4 2 3 3" xfId="2376"/>
    <cellStyle name="Comma 4 2 3 4" xfId="2377"/>
    <cellStyle name="Comma 4 2 4" xfId="2378"/>
    <cellStyle name="Comma 4 2 4 2" xfId="2379"/>
    <cellStyle name="Comma 4 2 4 3" xfId="2380"/>
    <cellStyle name="Comma 4 2 5" xfId="2381"/>
    <cellStyle name="Comma 4 2 5 2" xfId="2382"/>
    <cellStyle name="Comma 4 2 5 3" xfId="2383"/>
    <cellStyle name="Comma 4 2 6" xfId="2384"/>
    <cellStyle name="Comma 4 2 7" xfId="2385"/>
    <cellStyle name="Comma 4 2 7 2" xfId="2386"/>
    <cellStyle name="Comma 4 2 7 3" xfId="2387"/>
    <cellStyle name="Comma 4 2 8" xfId="2388"/>
    <cellStyle name="Comma 4 2 9" xfId="2389"/>
    <cellStyle name="Comma 4 20" xfId="2390"/>
    <cellStyle name="Comma 4 20 2" xfId="2391"/>
    <cellStyle name="Comma 4 3" xfId="2392"/>
    <cellStyle name="Comma 4 3 2" xfId="2393"/>
    <cellStyle name="Comma 4 3 2 2" xfId="2394"/>
    <cellStyle name="Comma 4 3 2 2 2" xfId="2395"/>
    <cellStyle name="Comma 4 3 2 2 3" xfId="2396"/>
    <cellStyle name="Comma 4 3 2 3" xfId="2397"/>
    <cellStyle name="Comma 4 3 2 4" xfId="2398"/>
    <cellStyle name="Comma 4 3 3" xfId="2399"/>
    <cellStyle name="Comma 4 3 3 2" xfId="2400"/>
    <cellStyle name="Comma 4 3 3 3" xfId="2401"/>
    <cellStyle name="Comma 4 3 4" xfId="2402"/>
    <cellStyle name="Comma 4 3 5" xfId="2403"/>
    <cellStyle name="Comma 4 3 5 2" xfId="2404"/>
    <cellStyle name="Comma 4 3 5 3" xfId="2405"/>
    <cellStyle name="Comma 4 3 6" xfId="2406"/>
    <cellStyle name="Comma 4 3 7" xfId="2407"/>
    <cellStyle name="Comma 4 3 8" xfId="2408"/>
    <cellStyle name="Comma 4 3 9" xfId="2409"/>
    <cellStyle name="Comma 4 4" xfId="2410"/>
    <cellStyle name="Comma 4 4 2" xfId="2411"/>
    <cellStyle name="Comma 4 4 2 2" xfId="2412"/>
    <cellStyle name="Comma 4 4 2 2 2" xfId="2413"/>
    <cellStyle name="Comma 4 4 2 2 3" xfId="2414"/>
    <cellStyle name="Comma 4 4 2 3" xfId="2415"/>
    <cellStyle name="Comma 4 4 2 4" xfId="2416"/>
    <cellStyle name="Comma 4 4 3" xfId="2417"/>
    <cellStyle name="Comma 4 4 3 2" xfId="2418"/>
    <cellStyle name="Comma 4 4 3 3" xfId="2419"/>
    <cellStyle name="Comma 4 4 4" xfId="2420"/>
    <cellStyle name="Comma 4 4 5" xfId="2421"/>
    <cellStyle name="Comma 4 5" xfId="2422"/>
    <cellStyle name="Comma 4 5 2" xfId="2423"/>
    <cellStyle name="Comma 4 5 2 2" xfId="2424"/>
    <cellStyle name="Comma 4 5 2 3" xfId="2425"/>
    <cellStyle name="Comma 4 5 3" xfId="2426"/>
    <cellStyle name="Comma 4 5 4" xfId="2427"/>
    <cellStyle name="Comma 4 6" xfId="2428"/>
    <cellStyle name="Comma 4 6 2" xfId="2429"/>
    <cellStyle name="Comma 4 6 2 2" xfId="2430"/>
    <cellStyle name="Comma 4 6 2 3" xfId="2431"/>
    <cellStyle name="Comma 4 6 3" xfId="2432"/>
    <cellStyle name="Comma 4 6 4" xfId="2433"/>
    <cellStyle name="Comma 4 7" xfId="2434"/>
    <cellStyle name="Comma 4 7 2" xfId="2435"/>
    <cellStyle name="Comma 4 7 3" xfId="2436"/>
    <cellStyle name="Comma 4 8" xfId="2437"/>
    <cellStyle name="Comma 4 9" xfId="2438"/>
    <cellStyle name="Comma 4 9 2" xfId="2439"/>
    <cellStyle name="Comma 4 9 3" xfId="2440"/>
    <cellStyle name="Comma 40" xfId="2441"/>
    <cellStyle name="Comma 40 2" xfId="2442"/>
    <cellStyle name="Comma 40 3" xfId="2443"/>
    <cellStyle name="Comma 41" xfId="2444"/>
    <cellStyle name="Comma 41 2" xfId="2445"/>
    <cellStyle name="Comma 41 3" xfId="2446"/>
    <cellStyle name="Comma 42" xfId="2447"/>
    <cellStyle name="Comma 42 2" xfId="2448"/>
    <cellStyle name="Comma 42 3" xfId="2449"/>
    <cellStyle name="Comma 43" xfId="2450"/>
    <cellStyle name="Comma 43 2" xfId="2451"/>
    <cellStyle name="Comma 44" xfId="2452"/>
    <cellStyle name="Comma 45" xfId="2453"/>
    <cellStyle name="Comma 46" xfId="2454"/>
    <cellStyle name="Comma 47" xfId="2455"/>
    <cellStyle name="Comma 48" xfId="2456"/>
    <cellStyle name="Comma 49" xfId="2457"/>
    <cellStyle name="Comma 49 2" xfId="2458"/>
    <cellStyle name="Comma 5" xfId="2459"/>
    <cellStyle name="Comma 5 10" xfId="2460"/>
    <cellStyle name="Comma 5 11" xfId="2461"/>
    <cellStyle name="Comma 5 12" xfId="2462"/>
    <cellStyle name="Comma 5 13" xfId="2463"/>
    <cellStyle name="Comma 5 14" xfId="2464"/>
    <cellStyle name="Comma 5 2" xfId="2465"/>
    <cellStyle name="Comma 5 2 2" xfId="2466"/>
    <cellStyle name="Comma 5 2 2 2" xfId="2467"/>
    <cellStyle name="Comma 5 2 2 3" xfId="2468"/>
    <cellStyle name="Comma 5 2 3" xfId="2469"/>
    <cellStyle name="Comma 5 2 4" xfId="2470"/>
    <cellStyle name="Comma 5 2 5" xfId="2471"/>
    <cellStyle name="Comma 5 2 6" xfId="2472"/>
    <cellStyle name="Comma 5 2 7" xfId="2473"/>
    <cellStyle name="Comma 5 2 8" xfId="2474"/>
    <cellStyle name="Comma 5 3" xfId="2475"/>
    <cellStyle name="Comma 5 3 2" xfId="2476"/>
    <cellStyle name="Comma 5 4" xfId="2477"/>
    <cellStyle name="Comma 5 5" xfId="2478"/>
    <cellStyle name="Comma 5 6" xfId="2479"/>
    <cellStyle name="Comma 5 7" xfId="2480"/>
    <cellStyle name="Comma 5 8" xfId="2481"/>
    <cellStyle name="Comma 5 8 2" xfId="2482"/>
    <cellStyle name="Comma 5 8 3" xfId="2483"/>
    <cellStyle name="Comma 5 8 4" xfId="2484"/>
    <cellStyle name="Comma 5 8 5" xfId="2485"/>
    <cellStyle name="Comma 5 9" xfId="2486"/>
    <cellStyle name="Comma 5 9 2" xfId="2487"/>
    <cellStyle name="Comma 5 9 3" xfId="2488"/>
    <cellStyle name="Comma 50" xfId="2489"/>
    <cellStyle name="Comma 53" xfId="2490"/>
    <cellStyle name="Comma 53 2" xfId="2491"/>
    <cellStyle name="Comma 53 2 2" xfId="2492"/>
    <cellStyle name="Comma 53 2 2 2" xfId="2493"/>
    <cellStyle name="Comma 53 2 2 3" xfId="2494"/>
    <cellStyle name="Comma 53 2 3" xfId="2495"/>
    <cellStyle name="Comma 53 2 4" xfId="2496"/>
    <cellStyle name="Comma 54" xfId="2497"/>
    <cellStyle name="Comma 54 2" xfId="2498"/>
    <cellStyle name="Comma 56" xfId="2499"/>
    <cellStyle name="Comma 57" xfId="2500"/>
    <cellStyle name="Comma 58" xfId="2501"/>
    <cellStyle name="Comma 59" xfId="2502"/>
    <cellStyle name="Comma 6" xfId="2503"/>
    <cellStyle name="Comma 6 2" xfId="2504"/>
    <cellStyle name="Comma 6 2 10" xfId="2505"/>
    <cellStyle name="Comma 6 2 11" xfId="2506"/>
    <cellStyle name="Comma 6 2 12" xfId="2507"/>
    <cellStyle name="Comma 6 2 13" xfId="2508"/>
    <cellStyle name="Comma 6 2 2" xfId="2509"/>
    <cellStyle name="Comma 6 2 2 10" xfId="2510"/>
    <cellStyle name="Comma 6 2 2 2" xfId="2511"/>
    <cellStyle name="Comma 6 2 2 2 2" xfId="2512"/>
    <cellStyle name="Comma 6 2 2 2 2 2" xfId="2513"/>
    <cellStyle name="Comma 6 2 2 2 2 2 2" xfId="2514"/>
    <cellStyle name="Comma 6 2 2 2 2 2 3" xfId="2515"/>
    <cellStyle name="Comma 6 2 2 2 2 3" xfId="2516"/>
    <cellStyle name="Comma 6 2 2 2 2 4" xfId="2517"/>
    <cellStyle name="Comma 6 2 2 2 3" xfId="2518"/>
    <cellStyle name="Comma 6 2 2 2 3 2" xfId="2519"/>
    <cellStyle name="Comma 6 2 2 2 3 3" xfId="2520"/>
    <cellStyle name="Comma 6 2 2 2 4" xfId="2521"/>
    <cellStyle name="Comma 6 2 2 2 5" xfId="2522"/>
    <cellStyle name="Comma 6 2 2 3" xfId="2523"/>
    <cellStyle name="Comma 6 2 2 3 2" xfId="2524"/>
    <cellStyle name="Comma 6 2 2 3 2 2" xfId="2525"/>
    <cellStyle name="Comma 6 2 2 3 2 3" xfId="2526"/>
    <cellStyle name="Comma 6 2 2 3 3" xfId="2527"/>
    <cellStyle name="Comma 6 2 2 3 4" xfId="2528"/>
    <cellStyle name="Comma 6 2 2 4" xfId="2529"/>
    <cellStyle name="Comma 6 2 2 4 2" xfId="2530"/>
    <cellStyle name="Comma 6 2 2 4 3" xfId="2531"/>
    <cellStyle name="Comma 6 2 2 5" xfId="2532"/>
    <cellStyle name="Comma 6 2 2 6" xfId="2533"/>
    <cellStyle name="Comma 6 2 2 6 2" xfId="2534"/>
    <cellStyle name="Comma 6 2 2 6 3" xfId="2535"/>
    <cellStyle name="Comma 6 2 2 7" xfId="2536"/>
    <cellStyle name="Comma 6 2 2 8" xfId="2537"/>
    <cellStyle name="Comma 6 2 2 9" xfId="2538"/>
    <cellStyle name="Comma 6 2 3" xfId="2539"/>
    <cellStyle name="Comma 6 2 3 2" xfId="2540"/>
    <cellStyle name="Comma 6 2 3 2 2" xfId="2541"/>
    <cellStyle name="Comma 6 2 3 2 2 2" xfId="2542"/>
    <cellStyle name="Comma 6 2 3 2 2 3" xfId="2543"/>
    <cellStyle name="Comma 6 2 3 2 3" xfId="2544"/>
    <cellStyle name="Comma 6 2 3 2 4" xfId="2545"/>
    <cellStyle name="Comma 6 2 3 3" xfId="2546"/>
    <cellStyle name="Comma 6 2 3 3 2" xfId="2547"/>
    <cellStyle name="Comma 6 2 3 3 3" xfId="2548"/>
    <cellStyle name="Comma 6 2 3 4" xfId="2549"/>
    <cellStyle name="Comma 6 2 3 5" xfId="2550"/>
    <cellStyle name="Comma 6 2 4" xfId="2551"/>
    <cellStyle name="Comma 6 2 4 2" xfId="2552"/>
    <cellStyle name="Comma 6 2 4 2 2" xfId="2553"/>
    <cellStyle name="Comma 6 2 4 2 2 2" xfId="2554"/>
    <cellStyle name="Comma 6 2 4 2 2 3" xfId="2555"/>
    <cellStyle name="Comma 6 2 4 2 3" xfId="2556"/>
    <cellStyle name="Comma 6 2 4 2 4" xfId="2557"/>
    <cellStyle name="Comma 6 2 4 3" xfId="2558"/>
    <cellStyle name="Comma 6 2 4 3 2" xfId="2559"/>
    <cellStyle name="Comma 6 2 4 3 3" xfId="2560"/>
    <cellStyle name="Comma 6 2 4 4" xfId="2561"/>
    <cellStyle name="Comma 6 2 4 5" xfId="2562"/>
    <cellStyle name="Comma 6 2 5" xfId="2563"/>
    <cellStyle name="Comma 6 2 5 2" xfId="2564"/>
    <cellStyle name="Comma 6 2 5 2 2" xfId="2565"/>
    <cellStyle name="Comma 6 2 5 2 3" xfId="2566"/>
    <cellStyle name="Comma 6 2 5 3" xfId="2567"/>
    <cellStyle name="Comma 6 2 5 4" xfId="2568"/>
    <cellStyle name="Comma 6 2 6" xfId="2569"/>
    <cellStyle name="Comma 6 2 6 2" xfId="2570"/>
    <cellStyle name="Comma 6 2 6 2 2" xfId="2571"/>
    <cellStyle name="Comma 6 2 6 2 3" xfId="2572"/>
    <cellStyle name="Comma 6 2 6 3" xfId="2573"/>
    <cellStyle name="Comma 6 2 6 4" xfId="2574"/>
    <cellStyle name="Comma 6 2 7" xfId="2575"/>
    <cellStyle name="Comma 6 2 7 2" xfId="2576"/>
    <cellStyle name="Comma 6 2 7 3" xfId="2577"/>
    <cellStyle name="Comma 6 2 8" xfId="2578"/>
    <cellStyle name="Comma 6 2 9" xfId="2579"/>
    <cellStyle name="Comma 6 2 9 2" xfId="2580"/>
    <cellStyle name="Comma 6 2 9 3" xfId="2581"/>
    <cellStyle name="Comma 63" xfId="2582"/>
    <cellStyle name="Comma 7" xfId="2583"/>
    <cellStyle name="Comma 7 2" xfId="2584"/>
    <cellStyle name="Comma 7 2 2" xfId="2585"/>
    <cellStyle name="Comma 7 2 2 2" xfId="2586"/>
    <cellStyle name="Comma 7 2 2 2 2" xfId="2587"/>
    <cellStyle name="Comma 7 2 2 2 2 2" xfId="2588"/>
    <cellStyle name="Comma 7 2 2 2 2 2 2" xfId="2589"/>
    <cellStyle name="Comma 7 2 2 2 2 2 3" xfId="2590"/>
    <cellStyle name="Comma 7 2 2 2 2 3" xfId="2591"/>
    <cellStyle name="Comma 7 2 2 2 2 4" xfId="2592"/>
    <cellStyle name="Comma 7 2 2 2 3" xfId="2593"/>
    <cellStyle name="Comma 7 2 2 2 3 2" xfId="2594"/>
    <cellStyle name="Comma 7 2 2 2 3 3" xfId="2595"/>
    <cellStyle name="Comma 7 2 2 2 4" xfId="2596"/>
    <cellStyle name="Comma 7 2 2 2 5" xfId="2597"/>
    <cellStyle name="Comma 7 2 2 3" xfId="2598"/>
    <cellStyle name="Comma 7 2 2 3 2" xfId="2599"/>
    <cellStyle name="Comma 7 2 2 3 2 2" xfId="2600"/>
    <cellStyle name="Comma 7 2 2 3 2 3" xfId="2601"/>
    <cellStyle name="Comma 7 2 2 3 3" xfId="2602"/>
    <cellStyle name="Comma 7 2 2 3 4" xfId="2603"/>
    <cellStyle name="Comma 7 2 2 4" xfId="2604"/>
    <cellStyle name="Comma 7 2 2 4 2" xfId="2605"/>
    <cellStyle name="Comma 7 2 2 4 3" xfId="2606"/>
    <cellStyle name="Comma 7 2 2 5" xfId="2607"/>
    <cellStyle name="Comma 7 2 2 6" xfId="2608"/>
    <cellStyle name="Comma 7 2 3" xfId="2609"/>
    <cellStyle name="Comma 7 2 3 2" xfId="2610"/>
    <cellStyle name="Comma 7 2 3 2 2" xfId="2611"/>
    <cellStyle name="Comma 7 2 3 2 2 2" xfId="2612"/>
    <cellStyle name="Comma 7 2 3 2 2 3" xfId="2613"/>
    <cellStyle name="Comma 7 2 3 2 3" xfId="2614"/>
    <cellStyle name="Comma 7 2 3 2 4" xfId="2615"/>
    <cellStyle name="Comma 7 2 3 3" xfId="2616"/>
    <cellStyle name="Comma 7 2 3 3 2" xfId="2617"/>
    <cellStyle name="Comma 7 2 3 3 3" xfId="2618"/>
    <cellStyle name="Comma 7 2 3 4" xfId="2619"/>
    <cellStyle name="Comma 7 2 3 5" xfId="2620"/>
    <cellStyle name="Comma 7 2 4" xfId="2621"/>
    <cellStyle name="Comma 7 2 4 2" xfId="2622"/>
    <cellStyle name="Comma 7 2 4 2 2" xfId="2623"/>
    <cellStyle name="Comma 7 2 4 2 2 2" xfId="2624"/>
    <cellStyle name="Comma 7 2 4 2 2 3" xfId="2625"/>
    <cellStyle name="Comma 7 2 4 2 3" xfId="2626"/>
    <cellStyle name="Comma 7 2 4 2 4" xfId="2627"/>
    <cellStyle name="Comma 7 2 4 3" xfId="2628"/>
    <cellStyle name="Comma 7 2 4 3 2" xfId="2629"/>
    <cellStyle name="Comma 7 2 4 3 3" xfId="2630"/>
    <cellStyle name="Comma 7 2 4 4" xfId="2631"/>
    <cellStyle name="Comma 7 2 4 5" xfId="2632"/>
    <cellStyle name="Comma 7 2 5" xfId="2633"/>
    <cellStyle name="Comma 7 2 5 2" xfId="2634"/>
    <cellStyle name="Comma 7 2 5 2 2" xfId="2635"/>
    <cellStyle name="Comma 7 2 5 2 3" xfId="2636"/>
    <cellStyle name="Comma 7 2 5 3" xfId="2637"/>
    <cellStyle name="Comma 7 2 5 4" xfId="2638"/>
    <cellStyle name="Comma 7 2 6" xfId="2639"/>
    <cellStyle name="Comma 7 2 6 2" xfId="2640"/>
    <cellStyle name="Comma 7 2 6 2 2" xfId="2641"/>
    <cellStyle name="Comma 7 2 6 2 3" xfId="2642"/>
    <cellStyle name="Comma 7 2 6 3" xfId="2643"/>
    <cellStyle name="Comma 7 2 6 4" xfId="2644"/>
    <cellStyle name="Comma 7 2 7" xfId="2645"/>
    <cellStyle name="Comma 7 2 7 2" xfId="2646"/>
    <cellStyle name="Comma 7 2 7 3" xfId="2647"/>
    <cellStyle name="Comma 7 2 8" xfId="2648"/>
    <cellStyle name="Comma 7 2 9" xfId="2649"/>
    <cellStyle name="Comma 8" xfId="2650"/>
    <cellStyle name="Comma 8 2" xfId="2651"/>
    <cellStyle name="Comma 8 2 10" xfId="2652"/>
    <cellStyle name="Comma 8 2 11" xfId="2653"/>
    <cellStyle name="Comma 8 2 12" xfId="2654"/>
    <cellStyle name="Comma 8 2 2" xfId="2655"/>
    <cellStyle name="Comma 8 2 2 2" xfId="2656"/>
    <cellStyle name="Comma 8 2 2 3" xfId="2657"/>
    <cellStyle name="Comma 8 2 2 4" xfId="2658"/>
    <cellStyle name="Comma 8 2 2 5" xfId="2659"/>
    <cellStyle name="Comma 8 2 2 6" xfId="2660"/>
    <cellStyle name="Comma 8 2 3" xfId="2661"/>
    <cellStyle name="Comma 8 2 3 2" xfId="2662"/>
    <cellStyle name="Comma 8 2 4" xfId="2663"/>
    <cellStyle name="Comma 8 2 4 2" xfId="2664"/>
    <cellStyle name="Comma 8 2 5" xfId="2665"/>
    <cellStyle name="Comma 8 2 5 2" xfId="2666"/>
    <cellStyle name="Comma 8 2 6" xfId="2667"/>
    <cellStyle name="Comma 8 2 6 2" xfId="2668"/>
    <cellStyle name="Comma 8 2 6 3" xfId="2669"/>
    <cellStyle name="Comma 8 2 7" xfId="2670"/>
    <cellStyle name="Comma 8 2 8" xfId="2671"/>
    <cellStyle name="Comma 8 2 9" xfId="2672"/>
    <cellStyle name="Comma 8 3" xfId="2673"/>
    <cellStyle name="Comma 8 3 2" xfId="2674"/>
    <cellStyle name="Comma 8 3 2 2" xfId="2675"/>
    <cellStyle name="Comma 8 3 2 3" xfId="2676"/>
    <cellStyle name="Comma 8 3 3" xfId="2677"/>
    <cellStyle name="Comma 8 3 4" xfId="2678"/>
    <cellStyle name="Comma 8 3 4 2" xfId="2679"/>
    <cellStyle name="Comma 8 3 4 3" xfId="2680"/>
    <cellStyle name="Comma 8 3 5" xfId="2681"/>
    <cellStyle name="Comma 8 3 6" xfId="2682"/>
    <cellStyle name="Comma 8 3 7" xfId="2683"/>
    <cellStyle name="Comma 8 3 8" xfId="2684"/>
    <cellStyle name="Comma 8 3 9" xfId="2685"/>
    <cellStyle name="Comma 8 4" xfId="2686"/>
    <cellStyle name="Comma 8 4 2" xfId="2687"/>
    <cellStyle name="Comma 8 4 3" xfId="2688"/>
    <cellStyle name="Comma 8 5" xfId="2689"/>
    <cellStyle name="Comma 8 6" xfId="2690"/>
    <cellStyle name="Comma 8 7" xfId="2691"/>
    <cellStyle name="Comma 8 8" xfId="2692"/>
    <cellStyle name="Comma 8 9" xfId="2693"/>
    <cellStyle name="Comma 9" xfId="2694"/>
    <cellStyle name="Comma 9 10" xfId="2695"/>
    <cellStyle name="Comma 9 10 2" xfId="2696"/>
    <cellStyle name="Comma 9 10 3" xfId="2697"/>
    <cellStyle name="Comma 9 11" xfId="2698"/>
    <cellStyle name="Comma 9 12" xfId="2699"/>
    <cellStyle name="Comma 9 13" xfId="2700"/>
    <cellStyle name="Comma 9 14" xfId="2701"/>
    <cellStyle name="Comma 9 15" xfId="2702"/>
    <cellStyle name="Comma 9 16" xfId="2703"/>
    <cellStyle name="Comma 9 17" xfId="2704"/>
    <cellStyle name="Comma 9 18" xfId="2705"/>
    <cellStyle name="Comma 9 19" xfId="2706"/>
    <cellStyle name="Comma 9 2" xfId="2707"/>
    <cellStyle name="Comma 9 2 2" xfId="2708"/>
    <cellStyle name="Comma 9 20" xfId="2709"/>
    <cellStyle name="Comma 9 21" xfId="2710"/>
    <cellStyle name="Comma 9 22" xfId="2711"/>
    <cellStyle name="Comma 9 23" xfId="2712"/>
    <cellStyle name="Comma 9 24" xfId="2713"/>
    <cellStyle name="Comma 9 25" xfId="2714"/>
    <cellStyle name="Comma 9 26" xfId="2715"/>
    <cellStyle name="Comma 9 27" xfId="2716"/>
    <cellStyle name="Comma 9 28" xfId="2717"/>
    <cellStyle name="Comma 9 3" xfId="2718"/>
    <cellStyle name="Comma 9 3 2" xfId="2719"/>
    <cellStyle name="Comma 9 4" xfId="2720"/>
    <cellStyle name="Comma 9 4 2" xfId="2721"/>
    <cellStyle name="Comma 9 5" xfId="2722"/>
    <cellStyle name="Comma 9 5 2" xfId="2723"/>
    <cellStyle name="Comma 9 6" xfId="2724"/>
    <cellStyle name="Comma 9 6 2" xfId="2725"/>
    <cellStyle name="Comma 9 7" xfId="2726"/>
    <cellStyle name="Comma 9 7 2" xfId="2727"/>
    <cellStyle name="Comma 9 8" xfId="2728"/>
    <cellStyle name="Comma 9 8 2" xfId="2729"/>
    <cellStyle name="Comma 9 8 3" xfId="2730"/>
    <cellStyle name="Comma 9 9" xfId="2731"/>
    <cellStyle name="comma zerodec" xfId="2732"/>
    <cellStyle name="comma zerodec 2" xfId="2733"/>
    <cellStyle name="Comma,0" xfId="2734"/>
    <cellStyle name="Comma,1" xfId="2735"/>
    <cellStyle name="Comma,2" xfId="2736"/>
    <cellStyle name="Comma0" xfId="2737"/>
    <cellStyle name="Copied" xfId="2738"/>
    <cellStyle name="Copied 2" xfId="2739"/>
    <cellStyle name="Copied 2 2" xfId="2740"/>
    <cellStyle name="Copied 2 3" xfId="2741"/>
    <cellStyle name="Copied 3" xfId="2742"/>
    <cellStyle name="Copied 4" xfId="2743"/>
    <cellStyle name="Copied 5" xfId="2744"/>
    <cellStyle name="Copied 6" xfId="2745"/>
    <cellStyle name="Copied 7" xfId="2746"/>
    <cellStyle name="Copied 8" xfId="2747"/>
    <cellStyle name="COST1" xfId="2748"/>
    <cellStyle name="Cࡵrrency_Sheet1_PRODUCTĠ" xfId="2749"/>
    <cellStyle name="_x0001_CS_x0006_RMO[" xfId="2750"/>
    <cellStyle name="_x0001_CS_x0006_RMO[?0?]?_?0?0?" xfId="2751"/>
    <cellStyle name="_x0001_CS_x0006_RMO_" xfId="2752"/>
    <cellStyle name="Curråncy [0]_FCST_RESULTS" xfId="2753"/>
    <cellStyle name="Currency [0]ßmud plant bolted_RESULTS" xfId="2754"/>
    <cellStyle name="Currency [00]" xfId="2755"/>
    <cellStyle name="Currency 2" xfId="2756"/>
    <cellStyle name="Currency![0]_FCSt (2)" xfId="2757"/>
    <cellStyle name="Currency,0" xfId="2758"/>
    <cellStyle name="Currency,2" xfId="2759"/>
    <cellStyle name="Currency0" xfId="2760"/>
    <cellStyle name="Currency1" xfId="2761"/>
    <cellStyle name="Currency1 2" xfId="2762"/>
    <cellStyle name="Currency1 3" xfId="2763"/>
    <cellStyle name="Currency1_PL1 " xfId="2764"/>
    <cellStyle name="D1" xfId="2770"/>
    <cellStyle name="Dan" xfId="2771"/>
    <cellStyle name="Date" xfId="2772"/>
    <cellStyle name="Date 2" xfId="2773"/>
    <cellStyle name="Date Short" xfId="2774"/>
    <cellStyle name="Dấu phảy [0] 2" xfId="2776"/>
    <cellStyle name="Dấu phảy [0] 2 2" xfId="2777"/>
    <cellStyle name="Dấu phảy 2" xfId="2778"/>
    <cellStyle name="Dấu phảy 2 2" xfId="2779"/>
    <cellStyle name="Dấu phảy 3" xfId="2780"/>
    <cellStyle name="Dấu phảy 3 10" xfId="2781"/>
    <cellStyle name="Dấu phảy 3 11" xfId="2782"/>
    <cellStyle name="Dấu phảy 3 12" xfId="2783"/>
    <cellStyle name="Dấu phảy 3 13" xfId="2784"/>
    <cellStyle name="Dấu phảy 3 14" xfId="2785"/>
    <cellStyle name="Dấu phảy 3 15" xfId="2786"/>
    <cellStyle name="Dấu phảy 3 16" xfId="2787"/>
    <cellStyle name="Dấu phảy 3 17" xfId="2788"/>
    <cellStyle name="Dấu phảy 3 18" xfId="2789"/>
    <cellStyle name="Dấu phảy 3 2" xfId="2790"/>
    <cellStyle name="Dấu phảy 3 3" xfId="2791"/>
    <cellStyle name="Dấu phảy 3 4" xfId="2792"/>
    <cellStyle name="Dấu phảy 3 5" xfId="2793"/>
    <cellStyle name="Dấu phảy 3 6" xfId="2794"/>
    <cellStyle name="Dấu phảy 3 7" xfId="2795"/>
    <cellStyle name="Dấu phảy 3 8" xfId="2796"/>
    <cellStyle name="Dấu phảy 3 9" xfId="2797"/>
    <cellStyle name="Dấu phảy 4" xfId="2798"/>
    <cellStyle name="Dấu phảy 4 2" xfId="2799"/>
    <cellStyle name="Dấu phảy 5" xfId="2800"/>
    <cellStyle name="Dấu phảy 5 2" xfId="2801"/>
    <cellStyle name="Dấu phẩy_DA Deo ban-ql37 7- 05 trinh cuc1" xfId="2802"/>
    <cellStyle name="daude" xfId="2775"/>
    <cellStyle name="Dezimal [0]_NEGS" xfId="2803"/>
    <cellStyle name="Dezimal_FRP (Modified) " xfId="2804"/>
    <cellStyle name="_x0001_dÏÈ¹ " xfId="2805"/>
    <cellStyle name="_x0001_dÏÈ¹ ?[?0?" xfId="2806"/>
    <cellStyle name="_x0001_dÏÈ¹_" xfId="2807"/>
    <cellStyle name="Dollar (zero dec)" xfId="2808"/>
    <cellStyle name="Dollar (zero dec) 2" xfId="2809"/>
    <cellStyle name="Dollar (zero dec) 3" xfId="2810"/>
    <cellStyle name="Dollar (zero dec)_PL1 " xfId="2811"/>
    <cellStyle name="Dung" xfId="2812"/>
    <cellStyle name="DuToanBXD" xfId="2813"/>
    <cellStyle name="DuToanBXD 2" xfId="2814"/>
    <cellStyle name="DuToanBXD 2 2" xfId="2815"/>
    <cellStyle name="DuToanBXD 2 3" xfId="2816"/>
    <cellStyle name="DuToanBXD 3" xfId="2817"/>
    <cellStyle name="DuToanBXD 4" xfId="2818"/>
    <cellStyle name="DuToanBXD 5" xfId="2819"/>
    <cellStyle name="DuToanBXD 6" xfId="2820"/>
    <cellStyle name="DuToanBXD 7" xfId="2821"/>
    <cellStyle name="DuToanBXD 8" xfId="2822"/>
    <cellStyle name="Dziesi?tny [0]_Invoices2001Slovakia" xfId="2823"/>
    <cellStyle name="Dziesi?tny_Invoices2001Slovakia" xfId="2824"/>
    <cellStyle name="Dziesietny [0]_Invoices2001Slovakia" xfId="2825"/>
    <cellStyle name="Dziesiętny [0]_Invoices2001Slovakia" xfId="2826"/>
    <cellStyle name="Dziesietny [0]_Invoices2001Slovakia_Book1" xfId="2827"/>
    <cellStyle name="Dziesiętny [0]_Invoices2001Slovakia_Book1" xfId="2828"/>
    <cellStyle name="Dziesietny [0]_Invoices2001Slovakia_Book1_Tong hop Cac tuyen(9-1-06)" xfId="2829"/>
    <cellStyle name="Dziesiętny [0]_Invoices2001Slovakia_Book1_Tong hop Cac tuyen(9-1-06)" xfId="2830"/>
    <cellStyle name="Dziesietny [0]_Invoices2001Slovakia_Book1_Tong hop Cac tuyen(9-1-06)_Book1" xfId="2831"/>
    <cellStyle name="Dziesiętny [0]_Invoices2001Slovakia_Book1_Tong hop Cac tuyen(9-1-06)_Book1" xfId="2832"/>
    <cellStyle name="Dziesietny [0]_Invoices2001Slovakia_KL K.C mat duong" xfId="2833"/>
    <cellStyle name="Dziesiętny [0]_Invoices2001Slovakia_Nhalamviec VTC(25-1-05)" xfId="2834"/>
    <cellStyle name="Dziesietny [0]_Invoices2001Slovakia_TDT KHANH HOA" xfId="2835"/>
    <cellStyle name="Dziesiętny [0]_Invoices2001Slovakia_TDT KHANH HOA" xfId="2836"/>
    <cellStyle name="Dziesietny [0]_Invoices2001Slovakia_TDT KHANH HOA_Tong hop Cac tuyen(9-1-06)" xfId="2837"/>
    <cellStyle name="Dziesiętny [0]_Invoices2001Slovakia_TDT KHANH HOA_Tong hop Cac tuyen(9-1-06)" xfId="2838"/>
    <cellStyle name="Dziesietny [0]_Invoices2001Slovakia_TDT KHANH HOA_Tong hop Cac tuyen(9-1-06)_Book1" xfId="2839"/>
    <cellStyle name="Dziesiętny [0]_Invoices2001Slovakia_TDT KHANH HOA_Tong hop Cac tuyen(9-1-06)_Book1" xfId="2840"/>
    <cellStyle name="Dziesietny [0]_Invoices2001Slovakia_TDT quangngai" xfId="2841"/>
    <cellStyle name="Dziesiętny [0]_Invoices2001Slovakia_TDT quangngai" xfId="2842"/>
    <cellStyle name="Dziesietny [0]_Invoices2001Slovakia_Tong hop Cac tuyen(9-1-06)" xfId="2843"/>
    <cellStyle name="Dziesietny_Invoices2001Slovakia" xfId="2844"/>
    <cellStyle name="Dziesiętny_Invoices2001Slovakia" xfId="2845"/>
    <cellStyle name="Dziesietny_Invoices2001Slovakia_Book1" xfId="2846"/>
    <cellStyle name="Dziesiętny_Invoices2001Slovakia_Book1" xfId="2847"/>
    <cellStyle name="Dziesietny_Invoices2001Slovakia_Book1_Tong hop Cac tuyen(9-1-06)" xfId="2848"/>
    <cellStyle name="Dziesiętny_Invoices2001Slovakia_Book1_Tong hop Cac tuyen(9-1-06)" xfId="2849"/>
    <cellStyle name="Dziesietny_Invoices2001Slovakia_Book1_Tong hop Cac tuyen(9-1-06)_Book1" xfId="2850"/>
    <cellStyle name="Dziesiętny_Invoices2001Slovakia_Book1_Tong hop Cac tuyen(9-1-06)_Book1" xfId="2851"/>
    <cellStyle name="Dziesietny_Invoices2001Slovakia_KL K.C mat duong" xfId="2852"/>
    <cellStyle name="Dziesiętny_Invoices2001Slovakia_Nhalamviec VTC(25-1-05)" xfId="2853"/>
    <cellStyle name="Dziesietny_Invoices2001Slovakia_TDT KHANH HOA" xfId="2854"/>
    <cellStyle name="Dziesiętny_Invoices2001Slovakia_TDT KHANH HOA" xfId="2855"/>
    <cellStyle name="Dziesietny_Invoices2001Slovakia_TDT KHANH HOA_Tong hop Cac tuyen(9-1-06)" xfId="2856"/>
    <cellStyle name="Dziesiętny_Invoices2001Slovakia_TDT KHANH HOA_Tong hop Cac tuyen(9-1-06)" xfId="2857"/>
    <cellStyle name="Dziesietny_Invoices2001Slovakia_TDT KHANH HOA_Tong hop Cac tuyen(9-1-06)_Book1" xfId="2858"/>
    <cellStyle name="Dziesiętny_Invoices2001Slovakia_TDT KHANH HOA_Tong hop Cac tuyen(9-1-06)_Book1" xfId="2859"/>
    <cellStyle name="Dziesietny_Invoices2001Slovakia_TDT quangngai" xfId="2860"/>
    <cellStyle name="Dziesiętny_Invoices2001Slovakia_TDT quangngai" xfId="2861"/>
    <cellStyle name="Dziesietny_Invoices2001Slovakia_Tong hop Cac tuyen(9-1-06)" xfId="2862"/>
    <cellStyle name="e" xfId="2863"/>
    <cellStyle name="e 2" xfId="2864"/>
    <cellStyle name="e 2 2" xfId="2865"/>
    <cellStyle name="e 2 3" xfId="2866"/>
    <cellStyle name="e 3" xfId="2867"/>
    <cellStyle name="e 4" xfId="2868"/>
    <cellStyle name="e 5" xfId="2869"/>
    <cellStyle name="e 6" xfId="2870"/>
    <cellStyle name="e 7" xfId="2871"/>
    <cellStyle name="e 8" xfId="2872"/>
    <cellStyle name="E&amp;Y House" xfId="2873"/>
    <cellStyle name="e_Bieu_KH_2010_Giao" xfId="2874"/>
    <cellStyle name="e_BieuKH.TM(T12.Gui TH)_2" xfId="2875"/>
    <cellStyle name="e_Book1" xfId="2876"/>
    <cellStyle name="e_Chi tieu su nghiep VHXH 2009 chi tiet_01_12qh3t12" xfId="2877"/>
    <cellStyle name="e_Chinhthuc_Dongquyen_NLN" xfId="2878"/>
    <cellStyle name="e_ChiTieu_KeHoach_2009" xfId="2879"/>
    <cellStyle name="e_Danhmuc_Quyhoach2009" xfId="2880"/>
    <cellStyle name="e_KH Von Dieu tra CBMT 2009ngay3t12qh4t12" xfId="2885"/>
    <cellStyle name="e_KH_2009_CongThuong" xfId="2886"/>
    <cellStyle name="e_KH_SXNL_2009" xfId="2887"/>
    <cellStyle name="e_KHXDCB_2009_ HDND" xfId="2888"/>
    <cellStyle name="e_Kiennghi_TTCP" xfId="2881"/>
    <cellStyle name="e_Kiennghi_TTCP_Bosung" xfId="2882"/>
    <cellStyle name="e_Kiennghi_TTCP_Bosung_lan2" xfId="2883"/>
    <cellStyle name="e_Kiennghibosungvon_TTCP_2" xfId="2884"/>
    <cellStyle name="e_Nhucauvon_2010" xfId="2889"/>
    <cellStyle name="e_Phanbotindung_2009_KH" xfId="2890"/>
    <cellStyle name="e_Sheet1" xfId="2891"/>
    <cellStyle name="Emphasis 1" xfId="2892"/>
    <cellStyle name="Emphasis 2" xfId="2893"/>
    <cellStyle name="Emphasis 3" xfId="2894"/>
    <cellStyle name="EN CO.," xfId="2895"/>
    <cellStyle name="Enter Currency (0)" xfId="2896"/>
    <cellStyle name="Enter Currency (2)" xfId="2897"/>
    <cellStyle name="Enter Units (0)" xfId="2898"/>
    <cellStyle name="Enter Units (1)" xfId="2899"/>
    <cellStyle name="Enter Units (2)" xfId="2900"/>
    <cellStyle name="Entered" xfId="2901"/>
    <cellStyle name="Entered 2" xfId="2902"/>
    <cellStyle name="Entered 2 2" xfId="2903"/>
    <cellStyle name="Entered 2 3" xfId="2904"/>
    <cellStyle name="Entered 3" xfId="2905"/>
    <cellStyle name="Entered 4" xfId="2906"/>
    <cellStyle name="Entered 5" xfId="2907"/>
    <cellStyle name="Entered 6" xfId="2908"/>
    <cellStyle name="Entered 7" xfId="2909"/>
    <cellStyle name="Entered 8" xfId="2910"/>
    <cellStyle name="Euro" xfId="2911"/>
    <cellStyle name="Euro 10" xfId="2912"/>
    <cellStyle name="Euro 11" xfId="2913"/>
    <cellStyle name="Euro 12" xfId="2914"/>
    <cellStyle name="Euro 2" xfId="2915"/>
    <cellStyle name="Euro 3" xfId="2916"/>
    <cellStyle name="Euro 4" xfId="2917"/>
    <cellStyle name="Euro 5" xfId="2918"/>
    <cellStyle name="Euro 6" xfId="2919"/>
    <cellStyle name="Euro 6 2" xfId="2920"/>
    <cellStyle name="Euro 6 3" xfId="2921"/>
    <cellStyle name="Euro 7" xfId="2922"/>
    <cellStyle name="Euro 8" xfId="2923"/>
    <cellStyle name="Euro 9" xfId="2924"/>
    <cellStyle name="Explanatory Text 2" xfId="2925"/>
    <cellStyle name="f" xfId="2926"/>
    <cellStyle name="f 2" xfId="2927"/>
    <cellStyle name="f 2 2" xfId="2928"/>
    <cellStyle name="f 2 3" xfId="2929"/>
    <cellStyle name="f 3" xfId="2930"/>
    <cellStyle name="f 4" xfId="2931"/>
    <cellStyle name="f 5" xfId="2932"/>
    <cellStyle name="f 6" xfId="2933"/>
    <cellStyle name="f 7" xfId="2934"/>
    <cellStyle name="f 8" xfId="2935"/>
    <cellStyle name="f_Bieu_KH_2010_Giao" xfId="2936"/>
    <cellStyle name="f_BieuKH.TM(T12.Gui TH)_2" xfId="2937"/>
    <cellStyle name="f_Book1" xfId="2938"/>
    <cellStyle name="f_Chi tieu su nghiep VHXH 2009 chi tiet_01_12qh3t12" xfId="2939"/>
    <cellStyle name="f_Chinhthuc_Dongquyen_NLN" xfId="2940"/>
    <cellStyle name="f_ChiTieu_KeHoach_2009" xfId="2941"/>
    <cellStyle name="f_Danhmuc_Quyhoach2009" xfId="2942"/>
    <cellStyle name="f_Danhmuc_Quyhoach2009 2" xfId="2943"/>
    <cellStyle name="f_Danhmuc_Quyhoach2009 2 2" xfId="2944"/>
    <cellStyle name="f_KH Von Dieu tra CBMT 2009ngay3t12qh4t12" xfId="2949"/>
    <cellStyle name="f_KH_2009_CongThuong" xfId="2950"/>
    <cellStyle name="f_KH_SXNL_2009" xfId="2951"/>
    <cellStyle name="f_KHXDCB_2009_ HDND" xfId="2952"/>
    <cellStyle name="f_Kiennghi_TTCP" xfId="2945"/>
    <cellStyle name="f_Kiennghi_TTCP_Bosung" xfId="2946"/>
    <cellStyle name="f_Kiennghi_TTCP_Bosung_lan2" xfId="2947"/>
    <cellStyle name="f_Kiennghibosungvon_TTCP_2" xfId="2948"/>
    <cellStyle name="f_Nhucauvon_2010" xfId="2953"/>
    <cellStyle name="f_Phanbotindung_2009_KH" xfId="2954"/>
    <cellStyle name="f_Sheet1" xfId="2955"/>
    <cellStyle name="Fixed" xfId="2956"/>
    <cellStyle name="Fixed 2" xfId="2957"/>
    <cellStyle name="Font Britannic16" xfId="2958"/>
    <cellStyle name="Font Britannic16 2" xfId="2959"/>
    <cellStyle name="Font Britannic16 2 2" xfId="2960"/>
    <cellStyle name="Font Britannic16 2 3" xfId="2961"/>
    <cellStyle name="Font Britannic16 3" xfId="2962"/>
    <cellStyle name="Font Britannic16 4" xfId="2963"/>
    <cellStyle name="Font Britannic16 5" xfId="2964"/>
    <cellStyle name="Font Britannic16 6" xfId="2965"/>
    <cellStyle name="Font Britannic16 7" xfId="2966"/>
    <cellStyle name="Font Britannic16 8" xfId="2967"/>
    <cellStyle name="Font Britannic18" xfId="2968"/>
    <cellStyle name="Font Britannic18 2" xfId="2969"/>
    <cellStyle name="Font Britannic18 2 2" xfId="2970"/>
    <cellStyle name="Font Britannic18 2 3" xfId="2971"/>
    <cellStyle name="Font Britannic18 3" xfId="2972"/>
    <cellStyle name="Font Britannic18 4" xfId="2973"/>
    <cellStyle name="Font Britannic18 5" xfId="2974"/>
    <cellStyle name="Font Britannic18 6" xfId="2975"/>
    <cellStyle name="Font Britannic18 7" xfId="2976"/>
    <cellStyle name="Font Britannic18 8" xfId="2977"/>
    <cellStyle name="Font CenturyCond 18" xfId="2978"/>
    <cellStyle name="Font CenturyCond 18 2" xfId="2979"/>
    <cellStyle name="Font CenturyCond 18 2 2" xfId="2980"/>
    <cellStyle name="Font CenturyCond 18 2 3" xfId="2981"/>
    <cellStyle name="Font CenturyCond 18 3" xfId="2982"/>
    <cellStyle name="Font CenturyCond 18 4" xfId="2983"/>
    <cellStyle name="Font CenturyCond 18 5" xfId="2984"/>
    <cellStyle name="Font CenturyCond 18 6" xfId="2985"/>
    <cellStyle name="Font CenturyCond 18 7" xfId="2986"/>
    <cellStyle name="Font CenturyCond 18 8" xfId="2987"/>
    <cellStyle name="Font Cond20" xfId="2988"/>
    <cellStyle name="Font Cond20 2" xfId="2989"/>
    <cellStyle name="Font Cond20 2 2" xfId="2990"/>
    <cellStyle name="Font Cond20 2 3" xfId="2991"/>
    <cellStyle name="Font Cond20 3" xfId="2992"/>
    <cellStyle name="Font Cond20 4" xfId="2993"/>
    <cellStyle name="Font Cond20 5" xfId="2994"/>
    <cellStyle name="Font Cond20 6" xfId="2995"/>
    <cellStyle name="Font Cond20 7" xfId="2996"/>
    <cellStyle name="Font Cond20 8" xfId="2997"/>
    <cellStyle name="Font LucidaSans16" xfId="2998"/>
    <cellStyle name="Font LucidaSans16 2" xfId="2999"/>
    <cellStyle name="Font LucidaSans16 2 2" xfId="3000"/>
    <cellStyle name="Font LucidaSans16 2 3" xfId="3001"/>
    <cellStyle name="Font LucidaSans16 3" xfId="3002"/>
    <cellStyle name="Font LucidaSans16 4" xfId="3003"/>
    <cellStyle name="Font LucidaSans16 5" xfId="3004"/>
    <cellStyle name="Font LucidaSans16 6" xfId="3005"/>
    <cellStyle name="Font LucidaSans16 7" xfId="3006"/>
    <cellStyle name="Font LucidaSans16 8" xfId="3007"/>
    <cellStyle name="Font NewCenturyCond18" xfId="3008"/>
    <cellStyle name="Font NewCenturyCond18 2" xfId="3009"/>
    <cellStyle name="Font NewCenturyCond18 2 2" xfId="3010"/>
    <cellStyle name="Font NewCenturyCond18 2 3" xfId="3011"/>
    <cellStyle name="Font NewCenturyCond18 3" xfId="3012"/>
    <cellStyle name="Font NewCenturyCond18 4" xfId="3013"/>
    <cellStyle name="Font NewCenturyCond18 5" xfId="3014"/>
    <cellStyle name="Font NewCenturyCond18 6" xfId="3015"/>
    <cellStyle name="Font NewCenturyCond18 7" xfId="3016"/>
    <cellStyle name="Font NewCenturyCond18 8" xfId="3017"/>
    <cellStyle name="Font Ottawa14" xfId="3018"/>
    <cellStyle name="Font Ottawa14 2" xfId="3019"/>
    <cellStyle name="Font Ottawa14 2 2" xfId="3020"/>
    <cellStyle name="Font Ottawa14 2 3" xfId="3021"/>
    <cellStyle name="Font Ottawa14 3" xfId="3022"/>
    <cellStyle name="Font Ottawa14 4" xfId="3023"/>
    <cellStyle name="Font Ottawa14 5" xfId="3024"/>
    <cellStyle name="Font Ottawa14 6" xfId="3025"/>
    <cellStyle name="Font Ottawa14 7" xfId="3026"/>
    <cellStyle name="Font Ottawa14 8" xfId="3027"/>
    <cellStyle name="Font Ottawa16" xfId="3028"/>
    <cellStyle name="Font Ottawa16 2" xfId="3029"/>
    <cellStyle name="Font Ottawa16 2 2" xfId="3030"/>
    <cellStyle name="Font Ottawa16 2 3" xfId="3031"/>
    <cellStyle name="Font Ottawa16 3" xfId="3032"/>
    <cellStyle name="Font Ottawa16 4" xfId="3033"/>
    <cellStyle name="Font Ottawa16 5" xfId="3034"/>
    <cellStyle name="Font Ottawa16 6" xfId="3035"/>
    <cellStyle name="Font Ottawa16 7" xfId="3036"/>
    <cellStyle name="Font Ottawa16 8" xfId="3037"/>
    <cellStyle name="Good 2" xfId="3038"/>
    <cellStyle name="Grey" xfId="3039"/>
    <cellStyle name="Grey 10" xfId="3040"/>
    <cellStyle name="Grey 11" xfId="3041"/>
    <cellStyle name="Grey 12" xfId="3042"/>
    <cellStyle name="Grey 2" xfId="3043"/>
    <cellStyle name="Grey 3" xfId="3044"/>
    <cellStyle name="Grey 4" xfId="3045"/>
    <cellStyle name="Grey 5" xfId="3046"/>
    <cellStyle name="Grey 6" xfId="3047"/>
    <cellStyle name="Grey 6 2" xfId="3048"/>
    <cellStyle name="Grey 6 3" xfId="3049"/>
    <cellStyle name="Grey 7" xfId="3050"/>
    <cellStyle name="Grey 8" xfId="3051"/>
    <cellStyle name="Grey 9" xfId="3052"/>
    <cellStyle name="H" xfId="3053"/>
    <cellStyle name="H_6_Dieuchinh_6thang_2010_Totrinh_HDND" xfId="3054"/>
    <cellStyle name="H_BCXDCB_6thang_2010_BTV" xfId="3055"/>
    <cellStyle name="H_BieuKH.TM(T12.Gui TH)_2" xfId="3056"/>
    <cellStyle name="H_BieuKH.TM(T12.Gui TH)_2_6_Dieuchinh_6thang_2010_Totrinh_HDND" xfId="3057"/>
    <cellStyle name="H_BieuKH.TM(T12.Gui TH)_2_BCXDCB_6thang_2010_BTV" xfId="3058"/>
    <cellStyle name="H_BieuKH.TM(T12.Gui TH)_2_Nhucauvon_2010" xfId="3059"/>
    <cellStyle name="H_BieuKH.TM(T12.Gui TH)_2_Nhucauvon_2010_6_BCXDCB_6thang_2010_BCH" xfId="3060"/>
    <cellStyle name="H_Chi tieu su nghiep VHXH 2009 chi tiet_01_12qh3t12" xfId="3061"/>
    <cellStyle name="H_Chi tieu su nghiep VHXH 2009 chi tiet_01_12qh3t12_6_Dieuchinh_6thang_2010_Totrinh_HDND" xfId="3062"/>
    <cellStyle name="H_Chi tieu su nghiep VHXH 2009 chi tiet_01_12qh3t12_BCXDCB_6thang_2010_BTV" xfId="3063"/>
    <cellStyle name="H_Chi tieu su nghiep VHXH 2009 chi tiet_01_12qh3t12_Nhucauvon_2010" xfId="3064"/>
    <cellStyle name="H_Chi tieu su nghiep VHXH 2009 chi tiet_01_12qh3t12_Nhucauvon_2010_6_BCXDCB_6thang_2010_BCH" xfId="3065"/>
    <cellStyle name="H_Chinhthuc_Dongquyen_NLN" xfId="3066"/>
    <cellStyle name="H_Chinhthuc_Dongquyen_NLN_6_Dieuchinh_6thang_2010_Totrinh_HDND" xfId="3067"/>
    <cellStyle name="H_Chinhthuc_Dongquyen_NLN_BCXDCB_6thang_2010_BTV" xfId="3068"/>
    <cellStyle name="H_Chinhthuc_Dongquyen_NLN_Nhucauvon_2010" xfId="3069"/>
    <cellStyle name="H_Chinhthuc_Dongquyen_NLN_Nhucauvon_2010_6_BCXDCB_6thang_2010_BCH" xfId="3070"/>
    <cellStyle name="H_ChiTieu_KeHoach_2009" xfId="3071"/>
    <cellStyle name="H_ChiTieu_KeHoach_2009_6_Dieuchinh_6thang_2010_Totrinh_HDND" xfId="3072"/>
    <cellStyle name="H_ChiTieu_KeHoach_2009_BCXDCB_6thang_2010_BTV" xfId="3073"/>
    <cellStyle name="H_ChiTieu_KeHoach_2009_Nhucauvon_2010" xfId="3074"/>
    <cellStyle name="H_ChiTieu_KeHoach_2009_Nhucauvon_2010_6_BCXDCB_6thang_2010_BCH" xfId="3075"/>
    <cellStyle name="H_Danhmuc_Quyhoach2009" xfId="3076"/>
    <cellStyle name="H_Danhmuc_Quyhoach2009_6_Dieuchinh_6thang_2010_Totrinh_HDND" xfId="3077"/>
    <cellStyle name="H_Danhmuc_Quyhoach2009_BCXDCB_6thang_2010_BTV" xfId="3078"/>
    <cellStyle name="H_Danhmuc_Quyhoach2009_Nhucauvon_2010" xfId="3079"/>
    <cellStyle name="H_Danhmuc_Quyhoach2009_Nhucauvon_2010_6_BCXDCB_6thang_2010_BCH" xfId="3080"/>
    <cellStyle name="H_D-A-VU" xfId="3081"/>
    <cellStyle name="H_D-A-VU_6_Dieuchinh_6thang_2010_Totrinh_HDND" xfId="3082"/>
    <cellStyle name="H_D-A-VU_BCXDCB_6thang_2010_BTV" xfId="3083"/>
    <cellStyle name="H_D-A-VU_BieuKH.TM(T12.Gui TH)_2" xfId="3084"/>
    <cellStyle name="H_D-A-VU_BieuKH.TM(T12.Gui TH)_2_6_Dieuchinh_6thang_2010_Totrinh_HDND" xfId="3085"/>
    <cellStyle name="H_D-A-VU_BieuKH.TM(T12.Gui TH)_2_BCXDCB_6thang_2010_BTV" xfId="3086"/>
    <cellStyle name="H_D-A-VU_BieuKH.TM(T12.Gui TH)_2_Nhucauvon_2010" xfId="3087"/>
    <cellStyle name="H_D-A-VU_BieuKH.TM(T12.Gui TH)_2_Nhucauvon_2010_6_BCXDCB_6thang_2010_BCH" xfId="3088"/>
    <cellStyle name="H_D-A-VU_Chi tieu su nghiep VHXH 2009 chi tiet_01_12qh3t12" xfId="3089"/>
    <cellStyle name="H_D-A-VU_Chi tieu su nghiep VHXH 2009 chi tiet_01_12qh3t12_6_Dieuchinh_6thang_2010_Totrinh_HDND" xfId="3090"/>
    <cellStyle name="H_D-A-VU_Chi tieu su nghiep VHXH 2009 chi tiet_01_12qh3t12_BCXDCB_6thang_2010_BTV" xfId="3091"/>
    <cellStyle name="H_D-A-VU_Chi tieu su nghiep VHXH 2009 chi tiet_01_12qh3t12_Nhucauvon_2010" xfId="3092"/>
    <cellStyle name="H_D-A-VU_Chi tieu su nghiep VHXH 2009 chi tiet_01_12qh3t12_Nhucauvon_2010_6_BCXDCB_6thang_2010_BCH" xfId="3093"/>
    <cellStyle name="H_D-A-VU_Chinhthuc_Dongquyen_NLN" xfId="3094"/>
    <cellStyle name="H_D-A-VU_Chinhthuc_Dongquyen_NLN_6_Dieuchinh_6thang_2010_Totrinh_HDND" xfId="3095"/>
    <cellStyle name="H_D-A-VU_Chinhthuc_Dongquyen_NLN_BCXDCB_6thang_2010_BTV" xfId="3096"/>
    <cellStyle name="H_D-A-VU_Chinhthuc_Dongquyen_NLN_Nhucauvon_2010" xfId="3097"/>
    <cellStyle name="H_D-A-VU_Chinhthuc_Dongquyen_NLN_Nhucauvon_2010_6_BCXDCB_6thang_2010_BCH" xfId="3098"/>
    <cellStyle name="H_D-A-VU_ChiTieu_KeHoach_2009" xfId="3099"/>
    <cellStyle name="H_D-A-VU_ChiTieu_KeHoach_2009_6_Dieuchinh_6thang_2010_Totrinh_HDND" xfId="3100"/>
    <cellStyle name="H_D-A-VU_ChiTieu_KeHoach_2009_BCXDCB_6thang_2010_BTV" xfId="3101"/>
    <cellStyle name="H_D-A-VU_ChiTieu_KeHoach_2009_Nhucauvon_2010" xfId="3102"/>
    <cellStyle name="H_D-A-VU_ChiTieu_KeHoach_2009_Nhucauvon_2010_6_BCXDCB_6thang_2010_BCH" xfId="3103"/>
    <cellStyle name="H_D-A-VU_Danhmuc_Quyhoach2009" xfId="3104"/>
    <cellStyle name="H_D-A-VU_Danhmuc_Quyhoach2009_6_Dieuchinh_6thang_2010_Totrinh_HDND" xfId="3105"/>
    <cellStyle name="H_D-A-VU_Danhmuc_Quyhoach2009_BCXDCB_6thang_2010_BTV" xfId="3106"/>
    <cellStyle name="H_D-A-VU_Danhmuc_Quyhoach2009_Nhucauvon_2010" xfId="3107"/>
    <cellStyle name="H_D-A-VU_Danhmuc_Quyhoach2009_Nhucauvon_2010_6_BCXDCB_6thang_2010_BCH" xfId="3108"/>
    <cellStyle name="H_D-A-VU_KH Von Dieu tra CBMT 2009ngay3t12qh4t12" xfId="3113"/>
    <cellStyle name="H_D-A-VU_KH Von Dieu tra CBMT 2009ngay3t12qh4t12_6_Dieuchinh_6thang_2010_Totrinh_HDND" xfId="3114"/>
    <cellStyle name="H_D-A-VU_KH Von Dieu tra CBMT 2009ngay3t12qh4t12_BCXDCB_6thang_2010_BTV" xfId="3115"/>
    <cellStyle name="H_D-A-VU_KH Von Dieu tra CBMT 2009ngay3t12qh4t12_Nhucauvon_2010" xfId="3116"/>
    <cellStyle name="H_D-A-VU_KH Von Dieu tra CBMT 2009ngay3t12qh4t12_Nhucauvon_2010_6_BCXDCB_6thang_2010_BCH" xfId="3117"/>
    <cellStyle name="H_D-A-VU_KH_2009_CongThuong" xfId="3118"/>
    <cellStyle name="H_D-A-VU_KH_2009_CongThuong_6_Dieuchinh_6thang_2010_Totrinh_HDND" xfId="3119"/>
    <cellStyle name="H_D-A-VU_KH_2009_CongThuong_BCXDCB_6thang_2010_BTV" xfId="3120"/>
    <cellStyle name="H_D-A-VU_KH_2009_CongThuong_Nhucauvon_2010" xfId="3121"/>
    <cellStyle name="H_D-A-VU_KH_2009_CongThuong_Nhucauvon_2010_6_BCXDCB_6thang_2010_BCH" xfId="3122"/>
    <cellStyle name="H_D-A-VU_KH_SXNL_2009" xfId="3123"/>
    <cellStyle name="H_D-A-VU_KH_SXNL_2009_6_Dieuchinh_6thang_2010_Totrinh_HDND" xfId="3124"/>
    <cellStyle name="H_D-A-VU_KH_SXNL_2009_BCXDCB_6thang_2010_BTV" xfId="3125"/>
    <cellStyle name="H_D-A-VU_KH_SXNL_2009_Nhucauvon_2010" xfId="3126"/>
    <cellStyle name="H_D-A-VU_KH_SXNL_2009_Nhucauvon_2010_6_BCXDCB_6thang_2010_BCH" xfId="3127"/>
    <cellStyle name="H_D-A-VU_KHXDCB_2009_ HDND" xfId="3128"/>
    <cellStyle name="H_D-A-VU_KHXDCB_2009_ HDND_6_Dieuchinh_6thang_2010_Totrinh_HDND" xfId="3129"/>
    <cellStyle name="H_D-A-VU_KHXDCB_2009_ HDND_BCXDCB_6thang_2010_BTV" xfId="3130"/>
    <cellStyle name="H_D-A-VU_KHXDCB_2009_ HDND_Nhucauvon_2010" xfId="3131"/>
    <cellStyle name="H_D-A-VU_KHXDCB_2009_ HDND_Nhucauvon_2010_6_BCXDCB_6thang_2010_BCH" xfId="3132"/>
    <cellStyle name="H_D-A-VU_Kiennghi_TTCP" xfId="3109"/>
    <cellStyle name="H_D-A-VU_Kiennghi_TTCP_Bosung" xfId="3110"/>
    <cellStyle name="H_D-A-VU_Kiennghi_TTCP_Bosung_lan2" xfId="3111"/>
    <cellStyle name="H_D-A-VU_Kiennghibosungvon_TTCP_2" xfId="3112"/>
    <cellStyle name="H_D-A-VU_Nhucauvon_2010" xfId="3133"/>
    <cellStyle name="H_D-A-VU_Nhucauvon_2010_6_BCXDCB_6thang_2010_BCH" xfId="3134"/>
    <cellStyle name="H_D-A-VU_Phanbotindung_2009_KH" xfId="3135"/>
    <cellStyle name="H_D-A-VU_Phanbotindung_2009_KH_6_Dieuchinh_6thang_2010_Totrinh_HDND" xfId="3136"/>
    <cellStyle name="H_D-A-VU_Phanbotindung_2009_KH_BCXDCB_6thang_2010_BTV" xfId="3137"/>
    <cellStyle name="H_D-A-VU_Phanbotindung_2009_KH_Nhucauvon_2010" xfId="3138"/>
    <cellStyle name="H_D-A-VU_Phanbotindung_2009_KH_Nhucauvon_2010_6_BCXDCB_6thang_2010_BCH" xfId="3139"/>
    <cellStyle name="H_HSTHAU" xfId="3140"/>
    <cellStyle name="H_HSTHAU_6_Dieuchinh_6thang_2010_Totrinh_HDND" xfId="3141"/>
    <cellStyle name="H_HSTHAU_BCXDCB_6thang_2010_BTV" xfId="3142"/>
    <cellStyle name="H_HSTHAU_BieuKH.TM(T12.Gui TH)_2" xfId="3143"/>
    <cellStyle name="H_HSTHAU_BieuKH.TM(T12.Gui TH)_2_6_Dieuchinh_6thang_2010_Totrinh_HDND" xfId="3144"/>
    <cellStyle name="H_HSTHAU_BieuKH.TM(T12.Gui TH)_2_BCXDCB_6thang_2010_BTV" xfId="3145"/>
    <cellStyle name="H_HSTHAU_BieuKH.TM(T12.Gui TH)_2_Nhucauvon_2010" xfId="3146"/>
    <cellStyle name="H_HSTHAU_BieuKH.TM(T12.Gui TH)_2_Nhucauvon_2010_6_BCXDCB_6thang_2010_BCH" xfId="3147"/>
    <cellStyle name="H_HSTHAU_Chi tieu su nghiep VHXH 2009 chi tiet_01_12qh3t12" xfId="3148"/>
    <cellStyle name="H_HSTHAU_Chi tieu su nghiep VHXH 2009 chi tiet_01_12qh3t12_6_Dieuchinh_6thang_2010_Totrinh_HDND" xfId="3149"/>
    <cellStyle name="H_HSTHAU_Chi tieu su nghiep VHXH 2009 chi tiet_01_12qh3t12_BCXDCB_6thang_2010_BTV" xfId="3150"/>
    <cellStyle name="H_HSTHAU_Chi tieu su nghiep VHXH 2009 chi tiet_01_12qh3t12_Nhucauvon_2010" xfId="3151"/>
    <cellStyle name="H_HSTHAU_Chi tieu su nghiep VHXH 2009 chi tiet_01_12qh3t12_Nhucauvon_2010_6_BCXDCB_6thang_2010_BCH" xfId="3152"/>
    <cellStyle name="H_HSTHAU_Chinhthuc_Dongquyen_NLN" xfId="3153"/>
    <cellStyle name="H_HSTHAU_Chinhthuc_Dongquyen_NLN_6_Dieuchinh_6thang_2010_Totrinh_HDND" xfId="3154"/>
    <cellStyle name="H_HSTHAU_Chinhthuc_Dongquyen_NLN_BCXDCB_6thang_2010_BTV" xfId="3155"/>
    <cellStyle name="H_HSTHAU_Chinhthuc_Dongquyen_NLN_Nhucauvon_2010" xfId="3156"/>
    <cellStyle name="H_HSTHAU_Chinhthuc_Dongquyen_NLN_Nhucauvon_2010_6_BCXDCB_6thang_2010_BCH" xfId="3157"/>
    <cellStyle name="H_HSTHAU_ChiTieu_KeHoach_2009" xfId="3158"/>
    <cellStyle name="H_HSTHAU_ChiTieu_KeHoach_2009_6_Dieuchinh_6thang_2010_Totrinh_HDND" xfId="3159"/>
    <cellStyle name="H_HSTHAU_ChiTieu_KeHoach_2009_BCXDCB_6thang_2010_BTV" xfId="3160"/>
    <cellStyle name="H_HSTHAU_ChiTieu_KeHoach_2009_Nhucauvon_2010" xfId="3161"/>
    <cellStyle name="H_HSTHAU_ChiTieu_KeHoach_2009_Nhucauvon_2010_6_BCXDCB_6thang_2010_BCH" xfId="3162"/>
    <cellStyle name="H_HSTHAU_Danhmuc_Quyhoach2009" xfId="3163"/>
    <cellStyle name="H_HSTHAU_Danhmuc_Quyhoach2009_6_Dieuchinh_6thang_2010_Totrinh_HDND" xfId="3164"/>
    <cellStyle name="H_HSTHAU_Danhmuc_Quyhoach2009_BCXDCB_6thang_2010_BTV" xfId="3165"/>
    <cellStyle name="H_HSTHAU_Danhmuc_Quyhoach2009_Nhucauvon_2010" xfId="3166"/>
    <cellStyle name="H_HSTHAU_Danhmuc_Quyhoach2009_Nhucauvon_2010_6_BCXDCB_6thang_2010_BCH" xfId="3167"/>
    <cellStyle name="H_HSTHAU_KH Von Dieu tra CBMT 2009ngay3t12qh4t12" xfId="3172"/>
    <cellStyle name="H_HSTHAU_KH Von Dieu tra CBMT 2009ngay3t12qh4t12_6_Dieuchinh_6thang_2010_Totrinh_HDND" xfId="3173"/>
    <cellStyle name="H_HSTHAU_KH Von Dieu tra CBMT 2009ngay3t12qh4t12_BCXDCB_6thang_2010_BTV" xfId="3174"/>
    <cellStyle name="H_HSTHAU_KH Von Dieu tra CBMT 2009ngay3t12qh4t12_Nhucauvon_2010" xfId="3175"/>
    <cellStyle name="H_HSTHAU_KH Von Dieu tra CBMT 2009ngay3t12qh4t12_Nhucauvon_2010_6_BCXDCB_6thang_2010_BCH" xfId="3176"/>
    <cellStyle name="H_HSTHAU_KH_2009_CongThuong" xfId="3177"/>
    <cellStyle name="H_HSTHAU_KH_2009_CongThuong_6_Dieuchinh_6thang_2010_Totrinh_HDND" xfId="3178"/>
    <cellStyle name="H_HSTHAU_KH_2009_CongThuong_BCXDCB_6thang_2010_BTV" xfId="3179"/>
    <cellStyle name="H_HSTHAU_KH_2009_CongThuong_Nhucauvon_2010" xfId="3180"/>
    <cellStyle name="H_HSTHAU_KH_2009_CongThuong_Nhucauvon_2010_6_BCXDCB_6thang_2010_BCH" xfId="3181"/>
    <cellStyle name="H_HSTHAU_KH_SXNL_2009" xfId="3182"/>
    <cellStyle name="H_HSTHAU_KH_SXNL_2009_6_Dieuchinh_6thang_2010_Totrinh_HDND" xfId="3183"/>
    <cellStyle name="H_HSTHAU_KH_SXNL_2009_BCXDCB_6thang_2010_BTV" xfId="3184"/>
    <cellStyle name="H_HSTHAU_KH_SXNL_2009_Nhucauvon_2010" xfId="3185"/>
    <cellStyle name="H_HSTHAU_KH_SXNL_2009_Nhucauvon_2010_6_BCXDCB_6thang_2010_BCH" xfId="3186"/>
    <cellStyle name="H_HSTHAU_KHXDCB_2009_ HDND" xfId="3187"/>
    <cellStyle name="H_HSTHAU_KHXDCB_2009_ HDND_6_Dieuchinh_6thang_2010_Totrinh_HDND" xfId="3188"/>
    <cellStyle name="H_HSTHAU_KHXDCB_2009_ HDND_BCXDCB_6thang_2010_BTV" xfId="3189"/>
    <cellStyle name="H_HSTHAU_KHXDCB_2009_ HDND_Nhucauvon_2010" xfId="3190"/>
    <cellStyle name="H_HSTHAU_KHXDCB_2009_ HDND_Nhucauvon_2010_6_BCXDCB_6thang_2010_BCH" xfId="3191"/>
    <cellStyle name="H_HSTHAU_Kiennghi_TTCP" xfId="3168"/>
    <cellStyle name="H_HSTHAU_Kiennghi_TTCP_Bosung" xfId="3169"/>
    <cellStyle name="H_HSTHAU_Kiennghi_TTCP_Bosung_lan2" xfId="3170"/>
    <cellStyle name="H_HSTHAU_Kiennghibosungvon_TTCP_2" xfId="3171"/>
    <cellStyle name="H_HSTHAU_Nhucauvon_2010" xfId="3192"/>
    <cellStyle name="H_HSTHAU_Nhucauvon_2010_6_BCXDCB_6thang_2010_BCH" xfId="3193"/>
    <cellStyle name="H_HSTHAU_Phanbotindung_2009_KH" xfId="3194"/>
    <cellStyle name="H_HSTHAU_Phanbotindung_2009_KH_6_Dieuchinh_6thang_2010_Totrinh_HDND" xfId="3195"/>
    <cellStyle name="H_HSTHAU_Phanbotindung_2009_KH_BCXDCB_6thang_2010_BTV" xfId="3196"/>
    <cellStyle name="H_HSTHAU_Phanbotindung_2009_KH_Nhucauvon_2010" xfId="3197"/>
    <cellStyle name="H_HSTHAU_Phanbotindung_2009_KH_Nhucauvon_2010_6_BCXDCB_6thang_2010_BCH" xfId="3198"/>
    <cellStyle name="H_KH Von Dieu tra CBMT 2009ngay3t12qh4t12" xfId="3203"/>
    <cellStyle name="H_KH Von Dieu tra CBMT 2009ngay3t12qh4t12_6_Dieuchinh_6thang_2010_Totrinh_HDND" xfId="3204"/>
    <cellStyle name="H_KH Von Dieu tra CBMT 2009ngay3t12qh4t12_BCXDCB_6thang_2010_BTV" xfId="3205"/>
    <cellStyle name="H_KH Von Dieu tra CBMT 2009ngay3t12qh4t12_Nhucauvon_2010" xfId="3206"/>
    <cellStyle name="H_KH Von Dieu tra CBMT 2009ngay3t12qh4t12_Nhucauvon_2010_6_BCXDCB_6thang_2010_BCH" xfId="3207"/>
    <cellStyle name="H_KH_2009_CongThuong" xfId="3208"/>
    <cellStyle name="H_KH_2009_CongThuong_6_Dieuchinh_6thang_2010_Totrinh_HDND" xfId="3209"/>
    <cellStyle name="H_KH_2009_CongThuong_BCXDCB_6thang_2010_BTV" xfId="3210"/>
    <cellStyle name="H_KH_2009_CongThuong_Nhucauvon_2010" xfId="3211"/>
    <cellStyle name="H_KH_2009_CongThuong_Nhucauvon_2010_6_BCXDCB_6thang_2010_BCH" xfId="3212"/>
    <cellStyle name="H_KH_SXNL_2009" xfId="3213"/>
    <cellStyle name="H_KH_SXNL_2009_6_Dieuchinh_6thang_2010_Totrinh_HDND" xfId="3214"/>
    <cellStyle name="H_KH_SXNL_2009_BCXDCB_6thang_2010_BTV" xfId="3215"/>
    <cellStyle name="H_KH_SXNL_2009_Nhucauvon_2010" xfId="3216"/>
    <cellStyle name="H_KH_SXNL_2009_Nhucauvon_2010_6_BCXDCB_6thang_2010_BCH" xfId="3217"/>
    <cellStyle name="H_KHXDCB_2009_ HDND" xfId="3218"/>
    <cellStyle name="H_KHXDCB_2009_ HDND_6_Dieuchinh_6thang_2010_Totrinh_HDND" xfId="3219"/>
    <cellStyle name="H_KHXDCB_2009_ HDND_BCXDCB_6thang_2010_BTV" xfId="3220"/>
    <cellStyle name="H_KHXDCB_2009_ HDND_Nhucauvon_2010" xfId="3221"/>
    <cellStyle name="H_KHXDCB_2009_ HDND_Nhucauvon_2010_6_BCXDCB_6thang_2010_BCH" xfId="3222"/>
    <cellStyle name="H_Kiennghi_TTCP" xfId="3199"/>
    <cellStyle name="H_Kiennghi_TTCP_Bosung" xfId="3200"/>
    <cellStyle name="H_Kiennghi_TTCP_Bosung_lan2" xfId="3201"/>
    <cellStyle name="H_Kiennghibosungvon_TTCP_2" xfId="3202"/>
    <cellStyle name="H_Nhucauvon_2010" xfId="3223"/>
    <cellStyle name="H_Nhucauvon_2010_6_BCXDCB_6thang_2010_BCH" xfId="3224"/>
    <cellStyle name="H_Phanbotindung_2009_KH" xfId="3225"/>
    <cellStyle name="H_Phanbotindung_2009_KH_6_Dieuchinh_6thang_2010_Totrinh_HDND" xfId="3226"/>
    <cellStyle name="H_Phanbotindung_2009_KH_BCXDCB_6thang_2010_BTV" xfId="3227"/>
    <cellStyle name="H_Phanbotindung_2009_KH_Nhucauvon_2010" xfId="3228"/>
    <cellStyle name="H_Phanbotindung_2009_KH_Nhucauvon_2010_6_BCXDCB_6thang_2010_BCH" xfId="3229"/>
    <cellStyle name="ha" xfId="3230"/>
    <cellStyle name="Head 1" xfId="3231"/>
    <cellStyle name="HEADER" xfId="3232"/>
    <cellStyle name="HEADER 10" xfId="3233"/>
    <cellStyle name="HEADER 11" xfId="3234"/>
    <cellStyle name="HEADER 12" xfId="3235"/>
    <cellStyle name="HEADER 2" xfId="3236"/>
    <cellStyle name="HEADER 3" xfId="3237"/>
    <cellStyle name="HEADER 4" xfId="3238"/>
    <cellStyle name="HEADER 5" xfId="3239"/>
    <cellStyle name="HEADER 6" xfId="3240"/>
    <cellStyle name="HEADER 6 2" xfId="3241"/>
    <cellStyle name="HEADER 6 3" xfId="3242"/>
    <cellStyle name="HEADER 7" xfId="3243"/>
    <cellStyle name="HEADER 8" xfId="3244"/>
    <cellStyle name="HEADER 9" xfId="3245"/>
    <cellStyle name="Header1" xfId="3246"/>
    <cellStyle name="Header2" xfId="3247"/>
    <cellStyle name="Heading" xfId="3248"/>
    <cellStyle name="Heading 3 2" xfId="3249"/>
    <cellStyle name="Heading 4 2" xfId="3250"/>
    <cellStyle name="HEADING1" xfId="3251"/>
    <cellStyle name="Heading1 1" xfId="3252"/>
    <cellStyle name="HEADING1 10" xfId="3253"/>
    <cellStyle name="HEADING1 11" xfId="3254"/>
    <cellStyle name="Heading1 12" xfId="3255"/>
    <cellStyle name="HEADING1 2" xfId="3256"/>
    <cellStyle name="HEADING1 3" xfId="3257"/>
    <cellStyle name="HEADING1 4" xfId="3258"/>
    <cellStyle name="HEADING1 5" xfId="3259"/>
    <cellStyle name="Heading1 6" xfId="3260"/>
    <cellStyle name="HEADING1 6 2" xfId="3261"/>
    <cellStyle name="HEADING1 6 3" xfId="3262"/>
    <cellStyle name="HEADING1 7" xfId="3263"/>
    <cellStyle name="HEADING1 8" xfId="3264"/>
    <cellStyle name="HEADING1 9" xfId="3265"/>
    <cellStyle name="HEADING1_Book1" xfId="3266"/>
    <cellStyle name="HEADING2" xfId="3267"/>
    <cellStyle name="HEADING2 10" xfId="3268"/>
    <cellStyle name="HEADING2 11" xfId="3269"/>
    <cellStyle name="Heading2 12" xfId="3270"/>
    <cellStyle name="HEADING2 2" xfId="3271"/>
    <cellStyle name="HEADING2 3" xfId="3272"/>
    <cellStyle name="HEADING2 4" xfId="3273"/>
    <cellStyle name="HEADING2 5" xfId="3274"/>
    <cellStyle name="Heading2 6" xfId="3275"/>
    <cellStyle name="HEADING2 6 2" xfId="3276"/>
    <cellStyle name="HEADING2 6 3" xfId="3277"/>
    <cellStyle name="HEADING2 7" xfId="3278"/>
    <cellStyle name="HEADING2 8" xfId="3279"/>
    <cellStyle name="HEADING2 9" xfId="3280"/>
    <cellStyle name="HEADING2_KHKT_tong_quat_BK_(Pb_20.3)(1) (1)" xfId="3281"/>
    <cellStyle name="HEADINGS" xfId="3282"/>
    <cellStyle name="HEADINGSTOP" xfId="3283"/>
    <cellStyle name="headoption" xfId="3284"/>
    <cellStyle name="Hoa-Scholl" xfId="3285"/>
    <cellStyle name="Hoa-Scholl 2" xfId="3286"/>
    <cellStyle name="Hoa-Scholl 2 2" xfId="3287"/>
    <cellStyle name="Hoa-Scholl 2 3" xfId="3288"/>
    <cellStyle name="Hoa-Scholl 3" xfId="3289"/>
    <cellStyle name="Hoa-Scholl 4" xfId="3290"/>
    <cellStyle name="Hoa-Scholl 5" xfId="3291"/>
    <cellStyle name="Hoa-Scholl 6" xfId="3292"/>
    <cellStyle name="Hoa-Scholl 7" xfId="3293"/>
    <cellStyle name="Hoa-Scholl 8" xfId="3294"/>
    <cellStyle name="Hyperlink_Nhu%20cau%20KH%202010%20%28ODA%29(1) 2" xfId="3295"/>
    <cellStyle name="i·0" xfId="3296"/>
    <cellStyle name="_x0001_í½?" xfId="3297"/>
    <cellStyle name="_x0001_í½??_?B?O?" xfId="3298"/>
    <cellStyle name="_x0001_íå_x001b_ô " xfId="3299"/>
    <cellStyle name="_x0001_íå_x001b_ô ?[?0?.?0?0?]?_? ?A" xfId="3300"/>
    <cellStyle name="_x0001_íå_x001b_ô_" xfId="3301"/>
    <cellStyle name="Indent" xfId="3302"/>
    <cellStyle name="Input [yellow]" xfId="3303"/>
    <cellStyle name="Input [yellow] 10" xfId="3304"/>
    <cellStyle name="Input [yellow] 11" xfId="3305"/>
    <cellStyle name="Input [yellow] 12" xfId="3306"/>
    <cellStyle name="Input [yellow] 2" xfId="3307"/>
    <cellStyle name="Input [yellow] 3" xfId="3308"/>
    <cellStyle name="Input [yellow] 4" xfId="3309"/>
    <cellStyle name="Input [yellow] 5" xfId="3310"/>
    <cellStyle name="Input [yellow] 6" xfId="3311"/>
    <cellStyle name="Input [yellow] 6 2" xfId="3312"/>
    <cellStyle name="Input [yellow] 6 3" xfId="3313"/>
    <cellStyle name="Input [yellow] 7" xfId="3314"/>
    <cellStyle name="Input [yellow] 8" xfId="3315"/>
    <cellStyle name="Input [yellow] 9" xfId="3316"/>
    <cellStyle name="Input 2" xfId="3317"/>
    <cellStyle name="Input Cells" xfId="3318"/>
    <cellStyle name="k" xfId="3319"/>
    <cellStyle name="k_TONG HOP KINH PHI" xfId="3320"/>
    <cellStyle name="k_TONG HOP KINH PHI?_x000f_Hyperlink_ÿÿÿÿÿ?b_x0011_Hyperlink_ÿÿÿÿÿ_1?b_x0011_Hyperlink_ÿÿÿÿÿ_2?b_x000c_Normal_®.d©y?_x000c_Normal_®Ò_x000d_Normal" xfId="3321"/>
    <cellStyle name="k_ÿÿÿÿÿ" xfId="3322"/>
    <cellStyle name="k_ÿÿÿÿÿ?b_x0011_Hyperlink_ÿÿÿÿÿ_1?b_x0011_Hyperlink_ÿÿÿÿÿ_2?b_x000c_Normal_®.d©y?_x000c_Normal_®Ò_x000d_Normal_123569?b_x000f_Normal_5HUYIC~1?_x0011_No" xfId="3323"/>
    <cellStyle name="k_ÿÿÿÿÿ_1" xfId="3324"/>
    <cellStyle name="k_ÿÿÿÿÿ_1?b_x0011_Hyperlink_ÿÿÿÿÿ_2?b_x000c_Normal_®.d©y?_x000c_Normal_®Ò_x000d_Normal_123569?b_x000f_Normal_5HUYIC~1?_x0011_Normal_903DK-2001?_x000c_" xfId="3325"/>
    <cellStyle name="k_ÿÿÿÿÿ_2" xfId="3326"/>
    <cellStyle name="k_ÿÿÿÿÿ_2?b_x000c_Normal_®.d©y?_x000c_Normal_®Ò_x000d_Normal_123569?b_x000f_Normal_5HUYIC~1?_x0011_Normal_903DK-2001?_x000c_Normal_AD_x000b_Normal_Ado" xfId="3327"/>
    <cellStyle name="khanh" xfId="3329"/>
    <cellStyle name="khanh 2" xfId="3330"/>
    <cellStyle name="khanh 2 2" xfId="3331"/>
    <cellStyle name="khanh 2 3" xfId="3332"/>
    <cellStyle name="khanh 3" xfId="3333"/>
    <cellStyle name="khanh 4" xfId="3334"/>
    <cellStyle name="khanh 5" xfId="3335"/>
    <cellStyle name="khanh 6" xfId="3336"/>
    <cellStyle name="khanh 7" xfId="3337"/>
    <cellStyle name="khanh 8" xfId="3338"/>
    <cellStyle name="Kiểu 1" xfId="3328"/>
    <cellStyle name="Ledger 17 x 11 in" xfId="3339"/>
    <cellStyle name="Ledger 17 x 11 in 10" xfId="3340"/>
    <cellStyle name="Ledger 17 x 11 in 10 2" xfId="3341"/>
    <cellStyle name="Ledger 17 x 11 in 10 3" xfId="3342"/>
    <cellStyle name="Ledger 17 x 11 in 11" xfId="3343"/>
    <cellStyle name="Ledger 17 x 11 in 12" xfId="3344"/>
    <cellStyle name="Ledger 17 x 11 in 13" xfId="3345"/>
    <cellStyle name="Ledger 17 x 11 in 14" xfId="3346"/>
    <cellStyle name="Ledger 17 x 11 in 15" xfId="3347"/>
    <cellStyle name="Ledger 17 x 11 in 2" xfId="3348"/>
    <cellStyle name="Ledger 17 x 11 in 2 2" xfId="3349"/>
    <cellStyle name="Ledger 17 x 11 in 2 3" xfId="3350"/>
    <cellStyle name="Ledger 17 x 11 in 3" xfId="3351"/>
    <cellStyle name="Ledger 17 x 11 in 4" xfId="3352"/>
    <cellStyle name="Ledger 17 x 11 in 5" xfId="3353"/>
    <cellStyle name="Ledger 17 x 11 in 6" xfId="3354"/>
    <cellStyle name="Ledger 17 x 11 in 7" xfId="3355"/>
    <cellStyle name="Ledger 17 x 11 in 8" xfId="3356"/>
    <cellStyle name="Ledger 17 x 11 in 9" xfId="3357"/>
    <cellStyle name="Ledger 17 x 11 in 9 2" xfId="3358"/>
    <cellStyle name="Ledger 17 x 11 in 9 2 2" xfId="3359"/>
    <cellStyle name="Ledger 17 x 11 in 9 2 3" xfId="3360"/>
    <cellStyle name="Ledger 17 x 11 in 9 3" xfId="3361"/>
    <cellStyle name="Ledger 17 x 11 in 9 4" xfId="3362"/>
    <cellStyle name="Ledger 17 x 11 in 9 5" xfId="3363"/>
    <cellStyle name="Ledger 17 x 11 in 9 6" xfId="3364"/>
    <cellStyle name="Ledger 17 x 11 in 9 7" xfId="3365"/>
    <cellStyle name="Ledger 17 x 11 in 9 8" xfId="3366"/>
    <cellStyle name="Ledger 17 x 11 in_PB 1-2 KHKT Bac Kan" xfId="3367"/>
    <cellStyle name="Link Currency (0)" xfId="3368"/>
    <cellStyle name="Link Currency (2)" xfId="3369"/>
    <cellStyle name="Link Units (0)" xfId="3370"/>
    <cellStyle name="Link Units (1)" xfId="3371"/>
    <cellStyle name="Link Units (2)" xfId="3372"/>
    <cellStyle name="Linked Cell 2" xfId="3373"/>
    <cellStyle name="Linked Cells" xfId="3374"/>
    <cellStyle name="MAU" xfId="3375"/>
    <cellStyle name="Migliaia (0)_CALPREZZ" xfId="3376"/>
    <cellStyle name="Migliaia_ PESO ELETTR." xfId="3377"/>
    <cellStyle name="Millares [0]_2AV_M_M " xfId="3378"/>
    <cellStyle name="Millares_2AV_M_M " xfId="3379"/>
    <cellStyle name="Milliers [0]_      " xfId="3380"/>
    <cellStyle name="Milliers_      " xfId="3381"/>
    <cellStyle name="Môc" xfId="3416"/>
    <cellStyle name="Model" xfId="3382"/>
    <cellStyle name="Model 10" xfId="3383"/>
    <cellStyle name="Model 11" xfId="3384"/>
    <cellStyle name="Model 12" xfId="3385"/>
    <cellStyle name="Model 2" xfId="3386"/>
    <cellStyle name="Model 3" xfId="3387"/>
    <cellStyle name="Model 4" xfId="3388"/>
    <cellStyle name="Model 5" xfId="3389"/>
    <cellStyle name="Model 6" xfId="3390"/>
    <cellStyle name="Model 6 2" xfId="3391"/>
    <cellStyle name="Model 6 3" xfId="3392"/>
    <cellStyle name="Model 7" xfId="3393"/>
    <cellStyle name="Model 8" xfId="3394"/>
    <cellStyle name="Model 9" xfId="3395"/>
    <cellStyle name="moi" xfId="3396"/>
    <cellStyle name="moi 10" xfId="3397"/>
    <cellStyle name="moi 11" xfId="3398"/>
    <cellStyle name="moi 12" xfId="3399"/>
    <cellStyle name="moi 2" xfId="3400"/>
    <cellStyle name="moi 3" xfId="3401"/>
    <cellStyle name="moi 4" xfId="3402"/>
    <cellStyle name="moi 5" xfId="3403"/>
    <cellStyle name="moi 6" xfId="3404"/>
    <cellStyle name="moi 6 2" xfId="3405"/>
    <cellStyle name="moi 6 3" xfId="3406"/>
    <cellStyle name="moi 7" xfId="3407"/>
    <cellStyle name="moi 8" xfId="3408"/>
    <cellStyle name="moi 9" xfId="3409"/>
    <cellStyle name="Mon?aire [0]_      " xfId="3410"/>
    <cellStyle name="Mon?aire_      " xfId="3411"/>
    <cellStyle name="Moneda [0]_2AV_M_M " xfId="3412"/>
    <cellStyle name="Moneda_2AV_M_M " xfId="3413"/>
    <cellStyle name="Monétaire [0]_      " xfId="3414"/>
    <cellStyle name="Monétaire_      " xfId="3415"/>
    <cellStyle name="n" xfId="3417"/>
    <cellStyle name="n 2" xfId="3418"/>
    <cellStyle name="n 3" xfId="3419"/>
    <cellStyle name="n 4" xfId="3420"/>
    <cellStyle name="n 5" xfId="3421"/>
    <cellStyle name="n_Bieu_KH_2010_Giao" xfId="3422"/>
    <cellStyle name="n_BieuKH.TM(T12.Gui TH)_2" xfId="3423"/>
    <cellStyle name="n_Book1" xfId="3424"/>
    <cellStyle name="n_Chi tieu su nghiep VHXH 2009 chi tiet_01_12qh3t12" xfId="3425"/>
    <cellStyle name="n_Chinhthuc_Dongquyen_NLN" xfId="3426"/>
    <cellStyle name="n_ChiTieu_KeHoach_2009" xfId="3427"/>
    <cellStyle name="n_Danhmuc_Quyhoach2009" xfId="3428"/>
    <cellStyle name="n_KH Von Dieu tra CBMT 2009ngay3t12qh4t12" xfId="3433"/>
    <cellStyle name="n_KH_2009_CongThuong" xfId="3434"/>
    <cellStyle name="n_KH_SXNL_2009" xfId="3435"/>
    <cellStyle name="n_KHXDCB_2009_ HDND" xfId="3436"/>
    <cellStyle name="n_Kiennghi_TTCP" xfId="3429"/>
    <cellStyle name="n_Kiennghi_TTCP_Bosung" xfId="3430"/>
    <cellStyle name="n_Kiennghi_TTCP_Bosung_lan2" xfId="3431"/>
    <cellStyle name="n_Kiennghibosungvon_TTCP_2" xfId="3432"/>
    <cellStyle name="n_Nhucauvon_2010" xfId="3437"/>
    <cellStyle name="n_Phanbotindung_2009_KH" xfId="3438"/>
    <cellStyle name="Neutral 2" xfId="3439"/>
    <cellStyle name="New" xfId="3440"/>
    <cellStyle name="New 2" xfId="3441"/>
    <cellStyle name="New 2 2" xfId="3442"/>
    <cellStyle name="New 2 3" xfId="3443"/>
    <cellStyle name="New 3" xfId="3444"/>
    <cellStyle name="New 4" xfId="3445"/>
    <cellStyle name="New 5" xfId="3446"/>
    <cellStyle name="New 6" xfId="3447"/>
    <cellStyle name="New 7" xfId="3448"/>
    <cellStyle name="New 8" xfId="3449"/>
    <cellStyle name="New Times Roman" xfId="3450"/>
    <cellStyle name="New Times Roman 2" xfId="3451"/>
    <cellStyle name="no dec" xfId="3452"/>
    <cellStyle name="no dec 2" xfId="3453"/>
    <cellStyle name="ÑONVÒ" xfId="3454"/>
    <cellStyle name="Normal" xfId="0" builtinId="0"/>
    <cellStyle name="Normal - Style1" xfId="3455"/>
    <cellStyle name="Normal - Style1 10" xfId="3456"/>
    <cellStyle name="Normal - Style1 11" xfId="3457"/>
    <cellStyle name="Normal - Style1 12" xfId="3458"/>
    <cellStyle name="Normal - Style1 2" xfId="3459"/>
    <cellStyle name="Normal - Style1 2 10" xfId="3460"/>
    <cellStyle name="Normal - Style1 2 11" xfId="3461"/>
    <cellStyle name="Normal - Style1 2 12" xfId="3462"/>
    <cellStyle name="Normal - Style1 2 2" xfId="3463"/>
    <cellStyle name="Normal - Style1 2 3" xfId="3464"/>
    <cellStyle name="Normal - Style1 2 4" xfId="3465"/>
    <cellStyle name="Normal - Style1 2 5" xfId="3466"/>
    <cellStyle name="Normal - Style1 2 6" xfId="3467"/>
    <cellStyle name="Normal - Style1 2 6 2" xfId="3468"/>
    <cellStyle name="Normal - Style1 2 6 3" xfId="3469"/>
    <cellStyle name="Normal - Style1 2 7" xfId="3470"/>
    <cellStyle name="Normal - Style1 2 8" xfId="3471"/>
    <cellStyle name="Normal - Style1 2 9" xfId="3472"/>
    <cellStyle name="Normal - Style1 3" xfId="3473"/>
    <cellStyle name="Normal - Style1 4" xfId="3474"/>
    <cellStyle name="Normal - Style1 5" xfId="3475"/>
    <cellStyle name="Normal - Style1 6" xfId="3476"/>
    <cellStyle name="Normal - Style1 6 2" xfId="3477"/>
    <cellStyle name="Normal - Style1 6 3" xfId="3478"/>
    <cellStyle name="Normal - Style1 7" xfId="3479"/>
    <cellStyle name="Normal - Style1 8" xfId="3480"/>
    <cellStyle name="Normal - Style1 9" xfId="3481"/>
    <cellStyle name="Normal - 유형1" xfId="3482"/>
    <cellStyle name="Normal 10" xfId="3483"/>
    <cellStyle name="Normal 10 10" xfId="3484"/>
    <cellStyle name="Normal 10 11" xfId="3485"/>
    <cellStyle name="Normal 10 12" xfId="3486"/>
    <cellStyle name="Normal 10 13" xfId="3487"/>
    <cellStyle name="Normal 10 14" xfId="3488"/>
    <cellStyle name="Normal 10 2" xfId="3489"/>
    <cellStyle name="Normal 10 2 2" xfId="3490"/>
    <cellStyle name="Normal 10 2 2 2" xfId="3491"/>
    <cellStyle name="Normal 10 2 2 3" xfId="3492"/>
    <cellStyle name="Normal 10 2 3" xfId="3493"/>
    <cellStyle name="Normal 10 2 4" xfId="3494"/>
    <cellStyle name="Normal 10 2 5" xfId="3495"/>
    <cellStyle name="Normal 10 2 6" xfId="3496"/>
    <cellStyle name="Normal 10 2 7" xfId="3497"/>
    <cellStyle name="Normal 10 2 8" xfId="3498"/>
    <cellStyle name="Normal 10 3" xfId="3499"/>
    <cellStyle name="Normal 10 4" xfId="3500"/>
    <cellStyle name="Normal 10 5" xfId="3501"/>
    <cellStyle name="Normal 10 6" xfId="3502"/>
    <cellStyle name="Normal 10 7" xfId="3503"/>
    <cellStyle name="Normal 10 8" xfId="3504"/>
    <cellStyle name="Normal 10 8 2" xfId="3505"/>
    <cellStyle name="Normal 10 8 3" xfId="3506"/>
    <cellStyle name="Normal 10 9" xfId="3507"/>
    <cellStyle name="Normal 108" xfId="3508"/>
    <cellStyle name="Normal 109" xfId="3509"/>
    <cellStyle name="Normal 11" xfId="3510"/>
    <cellStyle name="Normal 11 10" xfId="3511"/>
    <cellStyle name="Normal 11 2" xfId="3512"/>
    <cellStyle name="Normal 11 3" xfId="3513"/>
    <cellStyle name="Normal 11 3 10" xfId="3514"/>
    <cellStyle name="Normal 11 3 11" xfId="3515"/>
    <cellStyle name="Normal 11 3 12" xfId="3516"/>
    <cellStyle name="Normal 11 3 13" xfId="3517"/>
    <cellStyle name="Normal 11 3 14" xfId="3518"/>
    <cellStyle name="Normal 11 3 15" xfId="3519"/>
    <cellStyle name="Normal 11 3 16" xfId="3520"/>
    <cellStyle name="Normal 11 3 17" xfId="3521"/>
    <cellStyle name="Normal 11 3 2" xfId="3522"/>
    <cellStyle name="Normal 11 3 2 10" xfId="3523"/>
    <cellStyle name="Normal 11 3 2 11" xfId="3524"/>
    <cellStyle name="Normal 11 3 2 12" xfId="3525"/>
    <cellStyle name="Normal 11 3 2 13" xfId="3526"/>
    <cellStyle name="Normal 11 3 2 14" xfId="3527"/>
    <cellStyle name="Normal 11 3 2 15" xfId="3528"/>
    <cellStyle name="Normal 11 3 2 2" xfId="3529"/>
    <cellStyle name="Normal 11 3 2 3" xfId="3530"/>
    <cellStyle name="Normal 11 3 2 4" xfId="3531"/>
    <cellStyle name="Normal 11 3 2 5" xfId="3532"/>
    <cellStyle name="Normal 11 3 2 6" xfId="3533"/>
    <cellStyle name="Normal 11 3 2 7" xfId="3534"/>
    <cellStyle name="Normal 11 3 2 8" xfId="3535"/>
    <cellStyle name="Normal 11 3 2 9" xfId="3536"/>
    <cellStyle name="Normal 11 3 3" xfId="3537"/>
    <cellStyle name="Normal 11 3 3 10" xfId="3538"/>
    <cellStyle name="Normal 11 3 3 11" xfId="3539"/>
    <cellStyle name="Normal 11 3 3 12" xfId="3540"/>
    <cellStyle name="Normal 11 3 3 13" xfId="3541"/>
    <cellStyle name="Normal 11 3 3 14" xfId="3542"/>
    <cellStyle name="Normal 11 3 3 15" xfId="3543"/>
    <cellStyle name="Normal 11 3 3 2" xfId="3544"/>
    <cellStyle name="Normal 11 3 3 3" xfId="3545"/>
    <cellStyle name="Normal 11 3 3 4" xfId="3546"/>
    <cellStyle name="Normal 11 3 3 5" xfId="3547"/>
    <cellStyle name="Normal 11 3 3 6" xfId="3548"/>
    <cellStyle name="Normal 11 3 3 7" xfId="3549"/>
    <cellStyle name="Normal 11 3 3 8" xfId="3550"/>
    <cellStyle name="Normal 11 3 3 9" xfId="3551"/>
    <cellStyle name="Normal 11 3 4" xfId="3552"/>
    <cellStyle name="Normal 11 3 5" xfId="3553"/>
    <cellStyle name="Normal 11 3 6" xfId="3554"/>
    <cellStyle name="Normal 11 3 7" xfId="3555"/>
    <cellStyle name="Normal 11 3 8" xfId="3556"/>
    <cellStyle name="Normal 11 3 9" xfId="3557"/>
    <cellStyle name="Normal 11 4" xfId="3558"/>
    <cellStyle name="Normal 11 4 2" xfId="3559"/>
    <cellStyle name="Normal 11 4 3" xfId="3560"/>
    <cellStyle name="Normal 11 5" xfId="3561"/>
    <cellStyle name="Normal 11 6" xfId="3562"/>
    <cellStyle name="Normal 11 7" xfId="3563"/>
    <cellStyle name="Normal 11 8" xfId="3564"/>
    <cellStyle name="Normal 11 9" xfId="3565"/>
    <cellStyle name="Normal 110" xfId="3566"/>
    <cellStyle name="Normal 111" xfId="3567"/>
    <cellStyle name="Normal 112" xfId="3568"/>
    <cellStyle name="Normal 113" xfId="3569"/>
    <cellStyle name="Normal 114" xfId="3570"/>
    <cellStyle name="Normal 115" xfId="3571"/>
    <cellStyle name="Normal 117" xfId="3572"/>
    <cellStyle name="Normal 118" xfId="3573"/>
    <cellStyle name="Normal 12" xfId="3574"/>
    <cellStyle name="Normal 12 10" xfId="3575"/>
    <cellStyle name="Normal 12 11" xfId="3576"/>
    <cellStyle name="Normal 12 12" xfId="3577"/>
    <cellStyle name="Normal 12 12 10" xfId="3578"/>
    <cellStyle name="Normal 12 12 11" xfId="3579"/>
    <cellStyle name="Normal 12 12 12" xfId="3580"/>
    <cellStyle name="Normal 12 12 13" xfId="3581"/>
    <cellStyle name="Normal 12 12 14" xfId="3582"/>
    <cellStyle name="Normal 12 12 15" xfId="3583"/>
    <cellStyle name="Normal 12 12 2" xfId="3584"/>
    <cellStyle name="Normal 12 12 3" xfId="3585"/>
    <cellStyle name="Normal 12 12 4" xfId="3586"/>
    <cellStyle name="Normal 12 12 5" xfId="3587"/>
    <cellStyle name="Normal 12 12 6" xfId="3588"/>
    <cellStyle name="Normal 12 12 7" xfId="3589"/>
    <cellStyle name="Normal 12 12 8" xfId="3590"/>
    <cellStyle name="Normal 12 12 9" xfId="3591"/>
    <cellStyle name="Normal 12 2" xfId="3592"/>
    <cellStyle name="Normal 12 3" xfId="3593"/>
    <cellStyle name="Normal 12 4" xfId="3594"/>
    <cellStyle name="Normal 12 5" xfId="3595"/>
    <cellStyle name="Normal 12 6" xfId="3596"/>
    <cellStyle name="Normal 12 6 10" xfId="3597"/>
    <cellStyle name="Normal 12 6 11" xfId="3598"/>
    <cellStyle name="Normal 12 6 12" xfId="3599"/>
    <cellStyle name="Normal 12 6 13" xfId="3600"/>
    <cellStyle name="Normal 12 6 14" xfId="3601"/>
    <cellStyle name="Normal 12 6 15" xfId="3602"/>
    <cellStyle name="Normal 12 6 16" xfId="3603"/>
    <cellStyle name="Normal 12 6 17" xfId="3604"/>
    <cellStyle name="Normal 12 6 2" xfId="3605"/>
    <cellStyle name="Normal 12 6 3" xfId="3606"/>
    <cellStyle name="Normal 12 6 4" xfId="3607"/>
    <cellStyle name="Normal 12 6 5" xfId="3608"/>
    <cellStyle name="Normal 12 6 6" xfId="3609"/>
    <cellStyle name="Normal 12 6 7" xfId="3610"/>
    <cellStyle name="Normal 12 6 8" xfId="3611"/>
    <cellStyle name="Normal 12 6 9" xfId="3612"/>
    <cellStyle name="Normal 12 7" xfId="3613"/>
    <cellStyle name="Normal 12 8" xfId="3614"/>
    <cellStyle name="Normal 12 9" xfId="3615"/>
    <cellStyle name="Normal 120" xfId="3616"/>
    <cellStyle name="Normal 122" xfId="3617"/>
    <cellStyle name="Normal 124" xfId="3618"/>
    <cellStyle name="Normal 126" xfId="3619"/>
    <cellStyle name="Normal 128" xfId="3620"/>
    <cellStyle name="Normal 13" xfId="3621"/>
    <cellStyle name="Normal 13 10" xfId="3622"/>
    <cellStyle name="Normal 13 11" xfId="3623"/>
    <cellStyle name="Normal 13 12" xfId="3624"/>
    <cellStyle name="Normal 13 12 10" xfId="3625"/>
    <cellStyle name="Normal 13 12 11" xfId="3626"/>
    <cellStyle name="Normal 13 12 12" xfId="3627"/>
    <cellStyle name="Normal 13 12 13" xfId="3628"/>
    <cellStyle name="Normal 13 12 14" xfId="3629"/>
    <cellStyle name="Normal 13 12 15" xfId="3630"/>
    <cellStyle name="Normal 13 12 2" xfId="3631"/>
    <cellStyle name="Normal 13 12 3" xfId="3632"/>
    <cellStyle name="Normal 13 12 4" xfId="3633"/>
    <cellStyle name="Normal 13 12 5" xfId="3634"/>
    <cellStyle name="Normal 13 12 6" xfId="3635"/>
    <cellStyle name="Normal 13 12 7" xfId="3636"/>
    <cellStyle name="Normal 13 12 8" xfId="3637"/>
    <cellStyle name="Normal 13 12 9" xfId="3638"/>
    <cellStyle name="Normal 13 13" xfId="3639"/>
    <cellStyle name="Normal 13 14" xfId="3640"/>
    <cellStyle name="Normal 13 15" xfId="3641"/>
    <cellStyle name="Normal 13 16" xfId="3642"/>
    <cellStyle name="Normal 13 17" xfId="3643"/>
    <cellStyle name="Normal 13 18" xfId="3644"/>
    <cellStyle name="Normal 13 19" xfId="3645"/>
    <cellStyle name="Normal 13 2" xfId="3646"/>
    <cellStyle name="Normal 13 2 10" xfId="3647"/>
    <cellStyle name="Normal 13 2 11" xfId="3648"/>
    <cellStyle name="Normal 13 2 12" xfId="3649"/>
    <cellStyle name="Normal 13 2 13" xfId="3650"/>
    <cellStyle name="Normal 13 2 14" xfId="3651"/>
    <cellStyle name="Normal 13 2 15" xfId="3652"/>
    <cellStyle name="Normal 13 2 16" xfId="3653"/>
    <cellStyle name="Normal 13 2 17" xfId="3654"/>
    <cellStyle name="Normal 13 2 18" xfId="3655"/>
    <cellStyle name="Normal 13 2 2" xfId="3656"/>
    <cellStyle name="Normal 13 2 3" xfId="3657"/>
    <cellStyle name="Normal 13 2 4" xfId="3658"/>
    <cellStyle name="Normal 13 2 5" xfId="3659"/>
    <cellStyle name="Normal 13 2 6" xfId="3660"/>
    <cellStyle name="Normal 13 2 7" xfId="3661"/>
    <cellStyle name="Normal 13 2 8" xfId="3662"/>
    <cellStyle name="Normal 13 2 9" xfId="3663"/>
    <cellStyle name="Normal 13 20" xfId="3664"/>
    <cellStyle name="Normal 13 21" xfId="3665"/>
    <cellStyle name="Normal 13 22" xfId="3666"/>
    <cellStyle name="Normal 13 23" xfId="3667"/>
    <cellStyle name="Normal 13 24" xfId="3668"/>
    <cellStyle name="Normal 13 25" xfId="3669"/>
    <cellStyle name="Normal 13 26" xfId="3670"/>
    <cellStyle name="Normal 13 3" xfId="3671"/>
    <cellStyle name="Normal 13 3 10" xfId="3672"/>
    <cellStyle name="Normal 13 3 11" xfId="3673"/>
    <cellStyle name="Normal 13 3 12" xfId="3674"/>
    <cellStyle name="Normal 13 3 13" xfId="3675"/>
    <cellStyle name="Normal 13 3 14" xfId="3676"/>
    <cellStyle name="Normal 13 3 15" xfId="3677"/>
    <cellStyle name="Normal 13 3 16" xfId="3678"/>
    <cellStyle name="Normal 13 3 17" xfId="3679"/>
    <cellStyle name="Normal 13 3 18" xfId="3680"/>
    <cellStyle name="Normal 13 3 2" xfId="3681"/>
    <cellStyle name="Normal 13 3 3" xfId="3682"/>
    <cellStyle name="Normal 13 3 4" xfId="3683"/>
    <cellStyle name="Normal 13 3 5" xfId="3684"/>
    <cellStyle name="Normal 13 3 6" xfId="3685"/>
    <cellStyle name="Normal 13 3 7" xfId="3686"/>
    <cellStyle name="Normal 13 3 8" xfId="3687"/>
    <cellStyle name="Normal 13 3 9" xfId="3688"/>
    <cellStyle name="Normal 13 4" xfId="3689"/>
    <cellStyle name="Normal 13 4 10" xfId="3690"/>
    <cellStyle name="Normal 13 4 11" xfId="3691"/>
    <cellStyle name="Normal 13 4 12" xfId="3692"/>
    <cellStyle name="Normal 13 4 13" xfId="3693"/>
    <cellStyle name="Normal 13 4 14" xfId="3694"/>
    <cellStyle name="Normal 13 4 15" xfId="3695"/>
    <cellStyle name="Normal 13 4 16" xfId="3696"/>
    <cellStyle name="Normal 13 4 17" xfId="3697"/>
    <cellStyle name="Normal 13 4 18" xfId="3698"/>
    <cellStyle name="Normal 13 4 2" xfId="3699"/>
    <cellStyle name="Normal 13 4 3" xfId="3700"/>
    <cellStyle name="Normal 13 4 4" xfId="3701"/>
    <cellStyle name="Normal 13 4 5" xfId="3702"/>
    <cellStyle name="Normal 13 4 6" xfId="3703"/>
    <cellStyle name="Normal 13 4 7" xfId="3704"/>
    <cellStyle name="Normal 13 4 8" xfId="3705"/>
    <cellStyle name="Normal 13 4 9" xfId="3706"/>
    <cellStyle name="Normal 13 5" xfId="3707"/>
    <cellStyle name="Normal 13 5 10" xfId="3708"/>
    <cellStyle name="Normal 13 5 11" xfId="3709"/>
    <cellStyle name="Normal 13 5 12" xfId="3710"/>
    <cellStyle name="Normal 13 5 13" xfId="3711"/>
    <cellStyle name="Normal 13 5 14" xfId="3712"/>
    <cellStyle name="Normal 13 5 15" xfId="3713"/>
    <cellStyle name="Normal 13 5 16" xfId="3714"/>
    <cellStyle name="Normal 13 5 17" xfId="3715"/>
    <cellStyle name="Normal 13 5 18" xfId="3716"/>
    <cellStyle name="Normal 13 5 2" xfId="3717"/>
    <cellStyle name="Normal 13 5 3" xfId="3718"/>
    <cellStyle name="Normal 13 5 4" xfId="3719"/>
    <cellStyle name="Normal 13 5 5" xfId="3720"/>
    <cellStyle name="Normal 13 5 6" xfId="3721"/>
    <cellStyle name="Normal 13 5 7" xfId="3722"/>
    <cellStyle name="Normal 13 5 8" xfId="3723"/>
    <cellStyle name="Normal 13 5 9" xfId="3724"/>
    <cellStyle name="Normal 13 6" xfId="3725"/>
    <cellStyle name="Normal 13 7" xfId="3726"/>
    <cellStyle name="Normal 13 7 10" xfId="3727"/>
    <cellStyle name="Normal 13 7 11" xfId="3728"/>
    <cellStyle name="Normal 13 7 12" xfId="3729"/>
    <cellStyle name="Normal 13 7 13" xfId="3730"/>
    <cellStyle name="Normal 13 7 14" xfId="3731"/>
    <cellStyle name="Normal 13 7 15" xfId="3732"/>
    <cellStyle name="Normal 13 7 16" xfId="3733"/>
    <cellStyle name="Normal 13 7 17" xfId="3734"/>
    <cellStyle name="Normal 13 7 2" xfId="3735"/>
    <cellStyle name="Normal 13 7 3" xfId="3736"/>
    <cellStyle name="Normal 13 7 4" xfId="3737"/>
    <cellStyle name="Normal 13 7 5" xfId="3738"/>
    <cellStyle name="Normal 13 7 6" xfId="3739"/>
    <cellStyle name="Normal 13 7 7" xfId="3740"/>
    <cellStyle name="Normal 13 7 8" xfId="3741"/>
    <cellStyle name="Normal 13 7 9" xfId="3742"/>
    <cellStyle name="Normal 13 8" xfId="3743"/>
    <cellStyle name="Normal 13 9" xfId="3744"/>
    <cellStyle name="Normal 130" xfId="3745"/>
    <cellStyle name="Normal 132" xfId="3746"/>
    <cellStyle name="Normal 134" xfId="3747"/>
    <cellStyle name="Normal 136" xfId="3748"/>
    <cellStyle name="Normal 138" xfId="3749"/>
    <cellStyle name="Normal 14" xfId="3750"/>
    <cellStyle name="Normal 14 10" xfId="3751"/>
    <cellStyle name="Normal 14 11" xfId="3752"/>
    <cellStyle name="Normal 14 12" xfId="3753"/>
    <cellStyle name="Normal 14 12 10" xfId="3754"/>
    <cellStyle name="Normal 14 12 11" xfId="3755"/>
    <cellStyle name="Normal 14 12 12" xfId="3756"/>
    <cellStyle name="Normal 14 12 13" xfId="3757"/>
    <cellStyle name="Normal 14 12 14" xfId="3758"/>
    <cellStyle name="Normal 14 12 15" xfId="3759"/>
    <cellStyle name="Normal 14 12 2" xfId="3760"/>
    <cellStyle name="Normal 14 12 3" xfId="3761"/>
    <cellStyle name="Normal 14 12 4" xfId="3762"/>
    <cellStyle name="Normal 14 12 5" xfId="3763"/>
    <cellStyle name="Normal 14 12 6" xfId="3764"/>
    <cellStyle name="Normal 14 12 7" xfId="3765"/>
    <cellStyle name="Normal 14 12 8" xfId="3766"/>
    <cellStyle name="Normal 14 12 9" xfId="3767"/>
    <cellStyle name="Normal 14 2" xfId="3768"/>
    <cellStyle name="Normal 14 3" xfId="3769"/>
    <cellStyle name="Normal 14 4" xfId="3770"/>
    <cellStyle name="Normal 14 5" xfId="3771"/>
    <cellStyle name="Normal 14 6" xfId="3772"/>
    <cellStyle name="Normal 14 6 2" xfId="3773"/>
    <cellStyle name="Normal 14 6 2 2" xfId="3774"/>
    <cellStyle name="Normal 14 6 2 3" xfId="3775"/>
    <cellStyle name="Normal 14 6 3" xfId="3776"/>
    <cellStyle name="Normal 14 6 4" xfId="3777"/>
    <cellStyle name="Normal 14 6 5" xfId="3778"/>
    <cellStyle name="Normal 14 6 6" xfId="3779"/>
    <cellStyle name="Normal 14 6 7" xfId="3780"/>
    <cellStyle name="Normal 14 6 8" xfId="3781"/>
    <cellStyle name="Normal 14 7" xfId="3782"/>
    <cellStyle name="Normal 14 7 10" xfId="3783"/>
    <cellStyle name="Normal 14 7 11" xfId="3784"/>
    <cellStyle name="Normal 14 7 12" xfId="3785"/>
    <cellStyle name="Normal 14 7 13" xfId="3786"/>
    <cellStyle name="Normal 14 7 14" xfId="3787"/>
    <cellStyle name="Normal 14 7 15" xfId="3788"/>
    <cellStyle name="Normal 14 7 16" xfId="3789"/>
    <cellStyle name="Normal 14 7 17" xfId="3790"/>
    <cellStyle name="Normal 14 7 2" xfId="3791"/>
    <cellStyle name="Normal 14 7 3" xfId="3792"/>
    <cellStyle name="Normal 14 7 4" xfId="3793"/>
    <cellStyle name="Normal 14 7 5" xfId="3794"/>
    <cellStyle name="Normal 14 7 6" xfId="3795"/>
    <cellStyle name="Normal 14 7 7" xfId="3796"/>
    <cellStyle name="Normal 14 7 8" xfId="3797"/>
    <cellStyle name="Normal 14 7 9" xfId="3798"/>
    <cellStyle name="Normal 14 8" xfId="3799"/>
    <cellStyle name="Normal 14 9" xfId="3800"/>
    <cellStyle name="Normal 140" xfId="3801"/>
    <cellStyle name="Normal 142" xfId="3802"/>
    <cellStyle name="Normal 144" xfId="3803"/>
    <cellStyle name="Normal 146" xfId="3804"/>
    <cellStyle name="Normal 148" xfId="3805"/>
    <cellStyle name="Normal 15" xfId="3806"/>
    <cellStyle name="Normal 15 2" xfId="3807"/>
    <cellStyle name="Normal 150" xfId="3808"/>
    <cellStyle name="Normal 152" xfId="3809"/>
    <cellStyle name="Normal 153" xfId="3810"/>
    <cellStyle name="Normal 155" xfId="3811"/>
    <cellStyle name="Normal 157" xfId="3812"/>
    <cellStyle name="Normal 159" xfId="3813"/>
    <cellStyle name="Normal 16" xfId="3814"/>
    <cellStyle name="Normal 16 10" xfId="3815"/>
    <cellStyle name="Normal 16 11" xfId="3816"/>
    <cellStyle name="Normal 16 12" xfId="3817"/>
    <cellStyle name="Normal 16 12 10" xfId="3818"/>
    <cellStyle name="Normal 16 12 11" xfId="3819"/>
    <cellStyle name="Normal 16 12 12" xfId="3820"/>
    <cellStyle name="Normal 16 12 13" xfId="3821"/>
    <cellStyle name="Normal 16 12 14" xfId="3822"/>
    <cellStyle name="Normal 16 12 15" xfId="3823"/>
    <cellStyle name="Normal 16 12 2" xfId="3824"/>
    <cellStyle name="Normal 16 12 3" xfId="3825"/>
    <cellStyle name="Normal 16 12 4" xfId="3826"/>
    <cellStyle name="Normal 16 12 5" xfId="3827"/>
    <cellStyle name="Normal 16 12 6" xfId="3828"/>
    <cellStyle name="Normal 16 12 7" xfId="3829"/>
    <cellStyle name="Normal 16 12 8" xfId="3830"/>
    <cellStyle name="Normal 16 12 9" xfId="3831"/>
    <cellStyle name="Normal 16 2" xfId="3832"/>
    <cellStyle name="Normal 16 3" xfId="3833"/>
    <cellStyle name="Normal 16 4" xfId="3834"/>
    <cellStyle name="Normal 16 5" xfId="3835"/>
    <cellStyle name="Normal 16 6" xfId="3836"/>
    <cellStyle name="Normal 16 6 10" xfId="3837"/>
    <cellStyle name="Normal 16 6 11" xfId="3838"/>
    <cellStyle name="Normal 16 6 12" xfId="3839"/>
    <cellStyle name="Normal 16 6 13" xfId="3840"/>
    <cellStyle name="Normal 16 6 14" xfId="3841"/>
    <cellStyle name="Normal 16 6 15" xfId="3842"/>
    <cellStyle name="Normal 16 6 16" xfId="3843"/>
    <cellStyle name="Normal 16 6 17" xfId="3844"/>
    <cellStyle name="Normal 16 6 2" xfId="3845"/>
    <cellStyle name="Normal 16 6 3" xfId="3846"/>
    <cellStyle name="Normal 16 6 4" xfId="3847"/>
    <cellStyle name="Normal 16 6 5" xfId="3848"/>
    <cellStyle name="Normal 16 6 6" xfId="3849"/>
    <cellStyle name="Normal 16 6 7" xfId="3850"/>
    <cellStyle name="Normal 16 6 8" xfId="3851"/>
    <cellStyle name="Normal 16 6 9" xfId="3852"/>
    <cellStyle name="Normal 16 7" xfId="3853"/>
    <cellStyle name="Normal 16 8" xfId="3854"/>
    <cellStyle name="Normal 16 9" xfId="3855"/>
    <cellStyle name="Normal 161" xfId="3856"/>
    <cellStyle name="Normal 163" xfId="3857"/>
    <cellStyle name="Normal 165" xfId="3858"/>
    <cellStyle name="Normal 166" xfId="3859"/>
    <cellStyle name="Normal 168" xfId="3860"/>
    <cellStyle name="Normal 17" xfId="3861"/>
    <cellStyle name="Normal 17 10" xfId="3862"/>
    <cellStyle name="Normal 17 11" xfId="3863"/>
    <cellStyle name="Normal 17 12" xfId="3864"/>
    <cellStyle name="Normal 17 12 10" xfId="3865"/>
    <cellStyle name="Normal 17 12 11" xfId="3866"/>
    <cellStyle name="Normal 17 12 12" xfId="3867"/>
    <cellStyle name="Normal 17 12 13" xfId="3868"/>
    <cellStyle name="Normal 17 12 14" xfId="3869"/>
    <cellStyle name="Normal 17 12 15" xfId="3870"/>
    <cellStyle name="Normal 17 12 2" xfId="3871"/>
    <cellStyle name="Normal 17 12 3" xfId="3872"/>
    <cellStyle name="Normal 17 12 4" xfId="3873"/>
    <cellStyle name="Normal 17 12 5" xfId="3874"/>
    <cellStyle name="Normal 17 12 6" xfId="3875"/>
    <cellStyle name="Normal 17 12 7" xfId="3876"/>
    <cellStyle name="Normal 17 12 8" xfId="3877"/>
    <cellStyle name="Normal 17 12 9" xfId="3878"/>
    <cellStyle name="Normal 17 2" xfId="3879"/>
    <cellStyle name="Normal 17 3" xfId="3880"/>
    <cellStyle name="Normal 17 4" xfId="3881"/>
    <cellStyle name="Normal 17 5" xfId="3882"/>
    <cellStyle name="Normal 17 6" xfId="3883"/>
    <cellStyle name="Normal 17 6 10" xfId="3884"/>
    <cellStyle name="Normal 17 6 11" xfId="3885"/>
    <cellStyle name="Normal 17 6 12" xfId="3886"/>
    <cellStyle name="Normal 17 6 13" xfId="3887"/>
    <cellStyle name="Normal 17 6 14" xfId="3888"/>
    <cellStyle name="Normal 17 6 15" xfId="3889"/>
    <cellStyle name="Normal 17 6 16" xfId="3890"/>
    <cellStyle name="Normal 17 6 17" xfId="3891"/>
    <cellStyle name="Normal 17 6 2" xfId="3892"/>
    <cellStyle name="Normal 17 6 3" xfId="3893"/>
    <cellStyle name="Normal 17 6 4" xfId="3894"/>
    <cellStyle name="Normal 17 6 5" xfId="3895"/>
    <cellStyle name="Normal 17 6 6" xfId="3896"/>
    <cellStyle name="Normal 17 6 7" xfId="3897"/>
    <cellStyle name="Normal 17 6 8" xfId="3898"/>
    <cellStyle name="Normal 17 6 9" xfId="3899"/>
    <cellStyle name="Normal 17 7" xfId="3900"/>
    <cellStyle name="Normal 17 8" xfId="3901"/>
    <cellStyle name="Normal 17 9" xfId="3902"/>
    <cellStyle name="Normal 170" xfId="3903"/>
    <cellStyle name="Normal 172" xfId="3904"/>
    <cellStyle name="Normal 174" xfId="3905"/>
    <cellStyle name="Normal 176" xfId="3906"/>
    <cellStyle name="Normal 178" xfId="3907"/>
    <cellStyle name="Normal 18" xfId="3908"/>
    <cellStyle name="Normal 18 10" xfId="3909"/>
    <cellStyle name="Normal 18 11" xfId="3910"/>
    <cellStyle name="Normal 18 12" xfId="3911"/>
    <cellStyle name="Normal 18 13" xfId="3912"/>
    <cellStyle name="Normal 18 14" xfId="3913"/>
    <cellStyle name="Normal 18 15" xfId="3914"/>
    <cellStyle name="Normal 18 16" xfId="3915"/>
    <cellStyle name="Normal 18 17" xfId="3916"/>
    <cellStyle name="Normal 18 18" xfId="3917"/>
    <cellStyle name="Normal 18 2" xfId="3918"/>
    <cellStyle name="Normal 18 3" xfId="3919"/>
    <cellStyle name="Normal 18 3 10" xfId="3920"/>
    <cellStyle name="Normal 18 3 11" xfId="3921"/>
    <cellStyle name="Normal 18 3 12" xfId="3922"/>
    <cellStyle name="Normal 18 3 13" xfId="3923"/>
    <cellStyle name="Normal 18 3 14" xfId="3924"/>
    <cellStyle name="Normal 18 3 15" xfId="3925"/>
    <cellStyle name="Normal 18 3 2" xfId="3926"/>
    <cellStyle name="Normal 18 3 3" xfId="3927"/>
    <cellStyle name="Normal 18 3 4" xfId="3928"/>
    <cellStyle name="Normal 18 3 5" xfId="3929"/>
    <cellStyle name="Normal 18 3 6" xfId="3930"/>
    <cellStyle name="Normal 18 3 7" xfId="3931"/>
    <cellStyle name="Normal 18 3 8" xfId="3932"/>
    <cellStyle name="Normal 18 3 9" xfId="3933"/>
    <cellStyle name="Normal 18 4" xfId="3934"/>
    <cellStyle name="Normal 18 4 10" xfId="3935"/>
    <cellStyle name="Normal 18 4 11" xfId="3936"/>
    <cellStyle name="Normal 18 4 12" xfId="3937"/>
    <cellStyle name="Normal 18 4 13" xfId="3938"/>
    <cellStyle name="Normal 18 4 14" xfId="3939"/>
    <cellStyle name="Normal 18 4 15" xfId="3940"/>
    <cellStyle name="Normal 18 4 2" xfId="3941"/>
    <cellStyle name="Normal 18 4 3" xfId="3942"/>
    <cellStyle name="Normal 18 4 4" xfId="3943"/>
    <cellStyle name="Normal 18 4 5" xfId="3944"/>
    <cellStyle name="Normal 18 4 6" xfId="3945"/>
    <cellStyle name="Normal 18 4 7" xfId="3946"/>
    <cellStyle name="Normal 18 4 8" xfId="3947"/>
    <cellStyle name="Normal 18 4 9" xfId="3948"/>
    <cellStyle name="Normal 18 5" xfId="3949"/>
    <cellStyle name="Normal 18 6" xfId="3950"/>
    <cellStyle name="Normal 18 7" xfId="3951"/>
    <cellStyle name="Normal 18 8" xfId="3952"/>
    <cellStyle name="Normal 18 9" xfId="3953"/>
    <cellStyle name="Normal 180" xfId="3954"/>
    <cellStyle name="Normal 182" xfId="3955"/>
    <cellStyle name="Normal 184" xfId="3956"/>
    <cellStyle name="Normal 186" xfId="3957"/>
    <cellStyle name="Normal 188" xfId="3958"/>
    <cellStyle name="Normal 19" xfId="3959"/>
    <cellStyle name="Normal 19 10" xfId="3960"/>
    <cellStyle name="Normal 19 11" xfId="3961"/>
    <cellStyle name="Normal 19 12" xfId="3962"/>
    <cellStyle name="Normal 19 13" xfId="3963"/>
    <cellStyle name="Normal 19 14" xfId="3964"/>
    <cellStyle name="Normal 19 15" xfId="3965"/>
    <cellStyle name="Normal 19 16" xfId="3966"/>
    <cellStyle name="Normal 19 17" xfId="3967"/>
    <cellStyle name="Normal 19 18" xfId="3968"/>
    <cellStyle name="Normal 19 2" xfId="3969"/>
    <cellStyle name="Normal 19 3" xfId="3970"/>
    <cellStyle name="Normal 19 4" xfId="3971"/>
    <cellStyle name="Normal 19 5" xfId="3972"/>
    <cellStyle name="Normal 19 6" xfId="3973"/>
    <cellStyle name="Normal 19 7" xfId="3974"/>
    <cellStyle name="Normal 19 8" xfId="3975"/>
    <cellStyle name="Normal 19 9" xfId="3976"/>
    <cellStyle name="Normal 190" xfId="3977"/>
    <cellStyle name="Normal 192" xfId="3978"/>
    <cellStyle name="Normal 194" xfId="3979"/>
    <cellStyle name="Normal 195" xfId="3980"/>
    <cellStyle name="Normal 196" xfId="3981"/>
    <cellStyle name="Normal 198" xfId="3982"/>
    <cellStyle name="Normal 2" xfId="3983"/>
    <cellStyle name="Normal 2 10" xfId="3984"/>
    <cellStyle name="Normal 2 10 10" xfId="3985"/>
    <cellStyle name="Normal 2 10 11" xfId="3986"/>
    <cellStyle name="Normal 2 10 12" xfId="3987"/>
    <cellStyle name="Normal 2 10 13" xfId="3988"/>
    <cellStyle name="Normal 2 10 14" xfId="3989"/>
    <cellStyle name="Normal 2 10 15" xfId="3990"/>
    <cellStyle name="Normal 2 10 16" xfId="3991"/>
    <cellStyle name="Normal 2 10 17" xfId="3992"/>
    <cellStyle name="Normal 2 10 2" xfId="5"/>
    <cellStyle name="Normal 2 10 2 10" xfId="3993"/>
    <cellStyle name="Normal 2 10 2 11" xfId="3994"/>
    <cellStyle name="Normal 2 10 2 12" xfId="3995"/>
    <cellStyle name="Normal 2 10 2 13" xfId="3996"/>
    <cellStyle name="Normal 2 10 2 14" xfId="3997"/>
    <cellStyle name="Normal 2 10 2 15" xfId="3998"/>
    <cellStyle name="Normal 2 10 2 2" xfId="3999"/>
    <cellStyle name="Normal 2 10 2 3" xfId="4000"/>
    <cellStyle name="Normal 2 10 2 4" xfId="4001"/>
    <cellStyle name="Normal 2 10 2 5" xfId="4002"/>
    <cellStyle name="Normal 2 10 2 6" xfId="4003"/>
    <cellStyle name="Normal 2 10 2 7" xfId="4004"/>
    <cellStyle name="Normal 2 10 2 8" xfId="4005"/>
    <cellStyle name="Normal 2 10 2 9" xfId="4006"/>
    <cellStyle name="Normal 2 10 3" xfId="4007"/>
    <cellStyle name="Normal 2 10 3 10" xfId="4008"/>
    <cellStyle name="Normal 2 10 3 11" xfId="4009"/>
    <cellStyle name="Normal 2 10 3 12" xfId="4010"/>
    <cellStyle name="Normal 2 10 3 13" xfId="4011"/>
    <cellStyle name="Normal 2 10 3 14" xfId="4012"/>
    <cellStyle name="Normal 2 10 3 15" xfId="4013"/>
    <cellStyle name="Normal 2 10 3 2" xfId="4014"/>
    <cellStyle name="Normal 2 10 3 3" xfId="4015"/>
    <cellStyle name="Normal 2 10 3 4" xfId="4016"/>
    <cellStyle name="Normal 2 10 3 5" xfId="4017"/>
    <cellStyle name="Normal 2 10 3 6" xfId="4018"/>
    <cellStyle name="Normal 2 10 3 7" xfId="4019"/>
    <cellStyle name="Normal 2 10 3 8" xfId="4020"/>
    <cellStyle name="Normal 2 10 3 9" xfId="4021"/>
    <cellStyle name="Normal 2 10 4" xfId="4022"/>
    <cellStyle name="Normal 2 10 5" xfId="4023"/>
    <cellStyle name="Normal 2 10 6" xfId="4024"/>
    <cellStyle name="Normal 2 10 7" xfId="4025"/>
    <cellStyle name="Normal 2 10 8" xfId="4026"/>
    <cellStyle name="Normal 2 10 9" xfId="4027"/>
    <cellStyle name="Normal 2 11" xfId="4028"/>
    <cellStyle name="Normal 2 11 10" xfId="4029"/>
    <cellStyle name="Normal 2 11 11" xfId="4030"/>
    <cellStyle name="Normal 2 11 12" xfId="4031"/>
    <cellStyle name="Normal 2 11 13" xfId="4032"/>
    <cellStyle name="Normal 2 11 14" xfId="4033"/>
    <cellStyle name="Normal 2 11 15" xfId="4034"/>
    <cellStyle name="Normal 2 11 16" xfId="4035"/>
    <cellStyle name="Normal 2 11 17" xfId="4036"/>
    <cellStyle name="Normal 2 11 2" xfId="4037"/>
    <cellStyle name="Normal 2 11 2 10" xfId="4038"/>
    <cellStyle name="Normal 2 11 2 11" xfId="4039"/>
    <cellStyle name="Normal 2 11 2 12" xfId="4040"/>
    <cellStyle name="Normal 2 11 2 13" xfId="4041"/>
    <cellStyle name="Normal 2 11 2 14" xfId="4042"/>
    <cellStyle name="Normal 2 11 2 15" xfId="4043"/>
    <cellStyle name="Normal 2 11 2 2" xfId="4044"/>
    <cellStyle name="Normal 2 11 2 3" xfId="4045"/>
    <cellStyle name="Normal 2 11 2 4" xfId="4046"/>
    <cellStyle name="Normal 2 11 2 5" xfId="4047"/>
    <cellStyle name="Normal 2 11 2 6" xfId="4048"/>
    <cellStyle name="Normal 2 11 2 7" xfId="4049"/>
    <cellStyle name="Normal 2 11 2 8" xfId="4050"/>
    <cellStyle name="Normal 2 11 2 9" xfId="4051"/>
    <cellStyle name="Normal 2 11 3" xfId="4052"/>
    <cellStyle name="Normal 2 11 3 10" xfId="4053"/>
    <cellStyle name="Normal 2 11 3 11" xfId="4054"/>
    <cellStyle name="Normal 2 11 3 12" xfId="4055"/>
    <cellStyle name="Normal 2 11 3 13" xfId="4056"/>
    <cellStyle name="Normal 2 11 3 14" xfId="4057"/>
    <cellStyle name="Normal 2 11 3 15" xfId="4058"/>
    <cellStyle name="Normal 2 11 3 2" xfId="4059"/>
    <cellStyle name="Normal 2 11 3 3" xfId="4060"/>
    <cellStyle name="Normal 2 11 3 4" xfId="4061"/>
    <cellStyle name="Normal 2 11 3 5" xfId="4062"/>
    <cellStyle name="Normal 2 11 3 6" xfId="4063"/>
    <cellStyle name="Normal 2 11 3 7" xfId="4064"/>
    <cellStyle name="Normal 2 11 3 8" xfId="4065"/>
    <cellStyle name="Normal 2 11 3 9" xfId="4066"/>
    <cellStyle name="Normal 2 11 4" xfId="4067"/>
    <cellStyle name="Normal 2 11 5" xfId="4068"/>
    <cellStyle name="Normal 2 11 6" xfId="4069"/>
    <cellStyle name="Normal 2 11 7" xfId="4070"/>
    <cellStyle name="Normal 2 11 8" xfId="4071"/>
    <cellStyle name="Normal 2 11 9" xfId="4072"/>
    <cellStyle name="Normal 2 12" xfId="4073"/>
    <cellStyle name="Normal 2 12 10" xfId="4074"/>
    <cellStyle name="Normal 2 12 11" xfId="4075"/>
    <cellStyle name="Normal 2 12 12" xfId="4076"/>
    <cellStyle name="Normal 2 12 13" xfId="4077"/>
    <cellStyle name="Normal 2 12 14" xfId="4078"/>
    <cellStyle name="Normal 2 12 15" xfId="4079"/>
    <cellStyle name="Normal 2 12 16" xfId="4080"/>
    <cellStyle name="Normal 2 12 17" xfId="4081"/>
    <cellStyle name="Normal 2 12 2" xfId="4082"/>
    <cellStyle name="Normal 2 12 2 10" xfId="4083"/>
    <cellStyle name="Normal 2 12 2 11" xfId="4084"/>
    <cellStyle name="Normal 2 12 2 12" xfId="4085"/>
    <cellStyle name="Normal 2 12 2 13" xfId="4086"/>
    <cellStyle name="Normal 2 12 2 14" xfId="4087"/>
    <cellStyle name="Normal 2 12 2 15" xfId="4088"/>
    <cellStyle name="Normal 2 12 2 2" xfId="4089"/>
    <cellStyle name="Normal 2 12 2 3" xfId="4090"/>
    <cellStyle name="Normal 2 12 2 4" xfId="4091"/>
    <cellStyle name="Normal 2 12 2 5" xfId="4092"/>
    <cellStyle name="Normal 2 12 2 6" xfId="4093"/>
    <cellStyle name="Normal 2 12 2 7" xfId="4094"/>
    <cellStyle name="Normal 2 12 2 8" xfId="4095"/>
    <cellStyle name="Normal 2 12 2 9" xfId="4096"/>
    <cellStyle name="Normal 2 12 3" xfId="4097"/>
    <cellStyle name="Normal 2 12 3 10" xfId="4098"/>
    <cellStyle name="Normal 2 12 3 11" xfId="4099"/>
    <cellStyle name="Normal 2 12 3 12" xfId="4100"/>
    <cellStyle name="Normal 2 12 3 13" xfId="4101"/>
    <cellStyle name="Normal 2 12 3 14" xfId="4102"/>
    <cellStyle name="Normal 2 12 3 15" xfId="4103"/>
    <cellStyle name="Normal 2 12 3 2" xfId="4104"/>
    <cellStyle name="Normal 2 12 3 3" xfId="4105"/>
    <cellStyle name="Normal 2 12 3 4" xfId="4106"/>
    <cellStyle name="Normal 2 12 3 5" xfId="4107"/>
    <cellStyle name="Normal 2 12 3 6" xfId="4108"/>
    <cellStyle name="Normal 2 12 3 7" xfId="4109"/>
    <cellStyle name="Normal 2 12 3 8" xfId="4110"/>
    <cellStyle name="Normal 2 12 3 9" xfId="4111"/>
    <cellStyle name="Normal 2 12 4" xfId="4112"/>
    <cellStyle name="Normal 2 12 5" xfId="4113"/>
    <cellStyle name="Normal 2 12 6" xfId="4114"/>
    <cellStyle name="Normal 2 12 7" xfId="4115"/>
    <cellStyle name="Normal 2 12 8" xfId="4116"/>
    <cellStyle name="Normal 2 12 9" xfId="4117"/>
    <cellStyle name="Normal 2 13" xfId="4118"/>
    <cellStyle name="Normal 2 13 10" xfId="4119"/>
    <cellStyle name="Normal 2 13 11" xfId="4120"/>
    <cellStyle name="Normal 2 13 12" xfId="4121"/>
    <cellStyle name="Normal 2 13 13" xfId="4122"/>
    <cellStyle name="Normal 2 13 14" xfId="4123"/>
    <cellStyle name="Normal 2 13 15" xfId="4124"/>
    <cellStyle name="Normal 2 13 16" xfId="4125"/>
    <cellStyle name="Normal 2 13 17" xfId="4126"/>
    <cellStyle name="Normal 2 13 2" xfId="4127"/>
    <cellStyle name="Normal 2 13 2 10" xfId="4128"/>
    <cellStyle name="Normal 2 13 2 11" xfId="4129"/>
    <cellStyle name="Normal 2 13 2 12" xfId="4130"/>
    <cellStyle name="Normal 2 13 2 13" xfId="4131"/>
    <cellStyle name="Normal 2 13 2 14" xfId="4132"/>
    <cellStyle name="Normal 2 13 2 15" xfId="4133"/>
    <cellStyle name="Normal 2 13 2 2" xfId="4134"/>
    <cellStyle name="Normal 2 13 2 3" xfId="4135"/>
    <cellStyle name="Normal 2 13 2 4" xfId="4136"/>
    <cellStyle name="Normal 2 13 2 5" xfId="4137"/>
    <cellStyle name="Normal 2 13 2 6" xfId="4138"/>
    <cellStyle name="Normal 2 13 2 7" xfId="4139"/>
    <cellStyle name="Normal 2 13 2 8" xfId="4140"/>
    <cellStyle name="Normal 2 13 2 9" xfId="4141"/>
    <cellStyle name="Normal 2 13 3" xfId="4142"/>
    <cellStyle name="Normal 2 13 3 10" xfId="4143"/>
    <cellStyle name="Normal 2 13 3 11" xfId="4144"/>
    <cellStyle name="Normal 2 13 3 12" xfId="4145"/>
    <cellStyle name="Normal 2 13 3 13" xfId="4146"/>
    <cellStyle name="Normal 2 13 3 14" xfId="4147"/>
    <cellStyle name="Normal 2 13 3 15" xfId="4148"/>
    <cellStyle name="Normal 2 13 3 2" xfId="4149"/>
    <cellStyle name="Normal 2 13 3 3" xfId="4150"/>
    <cellStyle name="Normal 2 13 3 4" xfId="4151"/>
    <cellStyle name="Normal 2 13 3 5" xfId="4152"/>
    <cellStyle name="Normal 2 13 3 6" xfId="4153"/>
    <cellStyle name="Normal 2 13 3 7" xfId="4154"/>
    <cellStyle name="Normal 2 13 3 8" xfId="4155"/>
    <cellStyle name="Normal 2 13 3 9" xfId="4156"/>
    <cellStyle name="Normal 2 13 4" xfId="4157"/>
    <cellStyle name="Normal 2 13 5" xfId="4158"/>
    <cellStyle name="Normal 2 13 6" xfId="4159"/>
    <cellStyle name="Normal 2 13 7" xfId="4160"/>
    <cellStyle name="Normal 2 13 8" xfId="4161"/>
    <cellStyle name="Normal 2 13 9" xfId="4162"/>
    <cellStyle name="Normal 2 14" xfId="4163"/>
    <cellStyle name="Normal 2 14 10" xfId="4164"/>
    <cellStyle name="Normal 2 14 11" xfId="4165"/>
    <cellStyle name="Normal 2 14 12" xfId="4166"/>
    <cellStyle name="Normal 2 14 13" xfId="4167"/>
    <cellStyle name="Normal 2 14 14" xfId="4168"/>
    <cellStyle name="Normal 2 14 15" xfId="4169"/>
    <cellStyle name="Normal 2 14 16" xfId="4170"/>
    <cellStyle name="Normal 2 14 17" xfId="4171"/>
    <cellStyle name="Normal 2 14 2" xfId="4172"/>
    <cellStyle name="Normal 2 14 2 10" xfId="4173"/>
    <cellStyle name="Normal 2 14 2 11" xfId="4174"/>
    <cellStyle name="Normal 2 14 2 12" xfId="4175"/>
    <cellStyle name="Normal 2 14 2 13" xfId="4176"/>
    <cellStyle name="Normal 2 14 2 14" xfId="4177"/>
    <cellStyle name="Normal 2 14 2 15" xfId="4178"/>
    <cellStyle name="Normal 2 14 2 2" xfId="4179"/>
    <cellStyle name="Normal 2 14 2 3" xfId="4180"/>
    <cellStyle name="Normal 2 14 2 4" xfId="4181"/>
    <cellStyle name="Normal 2 14 2 5" xfId="4182"/>
    <cellStyle name="Normal 2 14 2 6" xfId="4183"/>
    <cellStyle name="Normal 2 14 2 7" xfId="4184"/>
    <cellStyle name="Normal 2 14 2 8" xfId="4185"/>
    <cellStyle name="Normal 2 14 2 9" xfId="4186"/>
    <cellStyle name="Normal 2 14 3" xfId="4187"/>
    <cellStyle name="Normal 2 14 3 10" xfId="4188"/>
    <cellStyle name="Normal 2 14 3 11" xfId="4189"/>
    <cellStyle name="Normal 2 14 3 12" xfId="4190"/>
    <cellStyle name="Normal 2 14 3 13" xfId="4191"/>
    <cellStyle name="Normal 2 14 3 14" xfId="4192"/>
    <cellStyle name="Normal 2 14 3 15" xfId="4193"/>
    <cellStyle name="Normal 2 14 3 2" xfId="4194"/>
    <cellStyle name="Normal 2 14 3 3" xfId="4195"/>
    <cellStyle name="Normal 2 14 3 4" xfId="4196"/>
    <cellStyle name="Normal 2 14 3 5" xfId="4197"/>
    <cellStyle name="Normal 2 14 3 6" xfId="4198"/>
    <cellStyle name="Normal 2 14 3 7" xfId="4199"/>
    <cellStyle name="Normal 2 14 3 8" xfId="4200"/>
    <cellStyle name="Normal 2 14 3 9" xfId="4201"/>
    <cellStyle name="Normal 2 14 4" xfId="4202"/>
    <cellStyle name="Normal 2 14 5" xfId="4203"/>
    <cellStyle name="Normal 2 14 6" xfId="4204"/>
    <cellStyle name="Normal 2 14 7" xfId="4205"/>
    <cellStyle name="Normal 2 14 8" xfId="4206"/>
    <cellStyle name="Normal 2 14 9" xfId="4207"/>
    <cellStyle name="Normal 2 15" xfId="4208"/>
    <cellStyle name="Normal 2 15 10" xfId="4209"/>
    <cellStyle name="Normal 2 15 11" xfId="4210"/>
    <cellStyle name="Normal 2 15 12" xfId="4211"/>
    <cellStyle name="Normal 2 15 13" xfId="4212"/>
    <cellStyle name="Normal 2 15 14" xfId="4213"/>
    <cellStyle name="Normal 2 15 15" xfId="4214"/>
    <cellStyle name="Normal 2 15 16" xfId="4215"/>
    <cellStyle name="Normal 2 15 17" xfId="4216"/>
    <cellStyle name="Normal 2 15 2" xfId="4217"/>
    <cellStyle name="Normal 2 15 3" xfId="4218"/>
    <cellStyle name="Normal 2 15 4" xfId="4219"/>
    <cellStyle name="Normal 2 15 5" xfId="4220"/>
    <cellStyle name="Normal 2 15 6" xfId="4221"/>
    <cellStyle name="Normal 2 15 7" xfId="4222"/>
    <cellStyle name="Normal 2 15 8" xfId="4223"/>
    <cellStyle name="Normal 2 15 9" xfId="4224"/>
    <cellStyle name="Normal 2 16" xfId="4225"/>
    <cellStyle name="Normal 2 17" xfId="4226"/>
    <cellStyle name="Normal 2 18" xfId="4227"/>
    <cellStyle name="Normal 2 19" xfId="4228"/>
    <cellStyle name="Normal 2 2" xfId="4229"/>
    <cellStyle name="Normal 2 2 10" xfId="4230"/>
    <cellStyle name="Normal 2 2 10 10" xfId="4231"/>
    <cellStyle name="Normal 2 2 10 11" xfId="4232"/>
    <cellStyle name="Normal 2 2 10 12" xfId="4233"/>
    <cellStyle name="Normal 2 2 10 2" xfId="4234"/>
    <cellStyle name="Normal 2 2 10 3" xfId="4235"/>
    <cellStyle name="Normal 2 2 10 4" xfId="4236"/>
    <cellStyle name="Normal 2 2 10 5" xfId="4237"/>
    <cellStyle name="Normal 2 2 10 6" xfId="4238"/>
    <cellStyle name="Normal 2 2 10 6 2" xfId="4239"/>
    <cellStyle name="Normal 2 2 10 6 3" xfId="4240"/>
    <cellStyle name="Normal 2 2 10 7" xfId="4241"/>
    <cellStyle name="Normal 2 2 10 8" xfId="4242"/>
    <cellStyle name="Normal 2 2 10 9" xfId="4243"/>
    <cellStyle name="Normal 2 2 11" xfId="4244"/>
    <cellStyle name="Normal 2 2 12" xfId="4245"/>
    <cellStyle name="Normal 2 2 13" xfId="4246"/>
    <cellStyle name="Normal 2 2 13 10" xfId="4247"/>
    <cellStyle name="Normal 2 2 13 11" xfId="4248"/>
    <cellStyle name="Normal 2 2 13 12" xfId="4249"/>
    <cellStyle name="Normal 2 2 13 13" xfId="4250"/>
    <cellStyle name="Normal 2 2 13 14" xfId="4251"/>
    <cellStyle name="Normal 2 2 13 15" xfId="4252"/>
    <cellStyle name="Normal 2 2 13 16" xfId="4253"/>
    <cellStyle name="Normal 2 2 13 17" xfId="4254"/>
    <cellStyle name="Normal 2 2 13 2" xfId="4255"/>
    <cellStyle name="Normal 2 2 13 2 10" xfId="4256"/>
    <cellStyle name="Normal 2 2 13 2 11" xfId="4257"/>
    <cellStyle name="Normal 2 2 13 2 12" xfId="4258"/>
    <cellStyle name="Normal 2 2 13 2 13" xfId="4259"/>
    <cellStyle name="Normal 2 2 13 2 14" xfId="4260"/>
    <cellStyle name="Normal 2 2 13 2 15" xfId="4261"/>
    <cellStyle name="Normal 2 2 13 2 2" xfId="4262"/>
    <cellStyle name="Normal 2 2 13 2 3" xfId="4263"/>
    <cellStyle name="Normal 2 2 13 2 4" xfId="4264"/>
    <cellStyle name="Normal 2 2 13 2 5" xfId="4265"/>
    <cellStyle name="Normal 2 2 13 2 6" xfId="4266"/>
    <cellStyle name="Normal 2 2 13 2 7" xfId="4267"/>
    <cellStyle name="Normal 2 2 13 2 8" xfId="4268"/>
    <cellStyle name="Normal 2 2 13 2 9" xfId="4269"/>
    <cellStyle name="Normal 2 2 13 3" xfId="4270"/>
    <cellStyle name="Normal 2 2 13 3 10" xfId="4271"/>
    <cellStyle name="Normal 2 2 13 3 11" xfId="4272"/>
    <cellStyle name="Normal 2 2 13 3 12" xfId="4273"/>
    <cellStyle name="Normal 2 2 13 3 13" xfId="4274"/>
    <cellStyle name="Normal 2 2 13 3 14" xfId="4275"/>
    <cellStyle name="Normal 2 2 13 3 15" xfId="4276"/>
    <cellStyle name="Normal 2 2 13 3 2" xfId="4277"/>
    <cellStyle name="Normal 2 2 13 3 3" xfId="4278"/>
    <cellStyle name="Normal 2 2 13 3 4" xfId="4279"/>
    <cellStyle name="Normal 2 2 13 3 5" xfId="4280"/>
    <cellStyle name="Normal 2 2 13 3 6" xfId="4281"/>
    <cellStyle name="Normal 2 2 13 3 7" xfId="4282"/>
    <cellStyle name="Normal 2 2 13 3 8" xfId="4283"/>
    <cellStyle name="Normal 2 2 13 3 9" xfId="4284"/>
    <cellStyle name="Normal 2 2 13 4" xfId="4285"/>
    <cellStyle name="Normal 2 2 13 5" xfId="4286"/>
    <cellStyle name="Normal 2 2 13 6" xfId="4287"/>
    <cellStyle name="Normal 2 2 13 7" xfId="4288"/>
    <cellStyle name="Normal 2 2 13 8" xfId="4289"/>
    <cellStyle name="Normal 2 2 13 9" xfId="4290"/>
    <cellStyle name="Normal 2 2 2" xfId="4291"/>
    <cellStyle name="Normal 2 2 2 10" xfId="4292"/>
    <cellStyle name="Normal 2 2 2 11" xfId="4293"/>
    <cellStyle name="Normal 2 2 2 12" xfId="4294"/>
    <cellStyle name="Normal 2 2 2 13" xfId="4295"/>
    <cellStyle name="Normal 2 2 2 2" xfId="4296"/>
    <cellStyle name="Normal 2 2 2 2 2" xfId="4297"/>
    <cellStyle name="Normal 2 2 2 2 2 2" xfId="4298"/>
    <cellStyle name="Normal 2 2 2 2 2 2 2" xfId="4299"/>
    <cellStyle name="Normal 2 2 2 2 2 2 3" xfId="4300"/>
    <cellStyle name="Normal 2 2 2 2 2 3" xfId="4301"/>
    <cellStyle name="Normal 2 2 2 2 2 4" xfId="4302"/>
    <cellStyle name="Normal 2 2 2 2 2 5" xfId="4303"/>
    <cellStyle name="Normal 2 2 2 2 2 6" xfId="4304"/>
    <cellStyle name="Normal 2 2 2 2 2 7" xfId="4305"/>
    <cellStyle name="Normal 2 2 2 2 2 8" xfId="4306"/>
    <cellStyle name="Normal 2 2 2 2 3" xfId="4307"/>
    <cellStyle name="Normal 2 2 2 2 4" xfId="4308"/>
    <cellStyle name="Normal 2 2 2 2 5" xfId="4309"/>
    <cellStyle name="Normal 2 2 2 2 6" xfId="4310"/>
    <cellStyle name="Normal 2 2 2 3" xfId="4311"/>
    <cellStyle name="Normal 2 2 2 3 2" xfId="4312"/>
    <cellStyle name="Normal 2 2 2 3 3" xfId="4313"/>
    <cellStyle name="Normal 2 2 2 3 4" xfId="4314"/>
    <cellStyle name="Normal 2 2 2 3 5" xfId="4315"/>
    <cellStyle name="Normal 2 2 2 4" xfId="4316"/>
    <cellStyle name="Normal 2 2 2 5" xfId="4317"/>
    <cellStyle name="Normal 2 2 2 6" xfId="4318"/>
    <cellStyle name="Normal 2 2 2 7" xfId="4319"/>
    <cellStyle name="Normal 2 2 2 8" xfId="4320"/>
    <cellStyle name="Normal 2 2 2 9" xfId="4321"/>
    <cellStyle name="Normal 2 2 3" xfId="4322"/>
    <cellStyle name="Normal 2 2 4" xfId="4323"/>
    <cellStyle name="Normal 2 2 5" xfId="4324"/>
    <cellStyle name="Normal 2 2 6" xfId="4325"/>
    <cellStyle name="Normal 2 2 7" xfId="4326"/>
    <cellStyle name="Normal 2 2 8" xfId="4327"/>
    <cellStyle name="Normal 2 2 9" xfId="4328"/>
    <cellStyle name="Normal 2 20" xfId="4329"/>
    <cellStyle name="Normal 2 21" xfId="4330"/>
    <cellStyle name="Normal 2 21 10" xfId="4331"/>
    <cellStyle name="Normal 2 21 11" xfId="4332"/>
    <cellStyle name="Normal 2 21 12" xfId="4333"/>
    <cellStyle name="Normal 2 21 13" xfId="4334"/>
    <cellStyle name="Normal 2 21 14" xfId="4335"/>
    <cellStyle name="Normal 2 21 15" xfId="4336"/>
    <cellStyle name="Normal 2 21 2" xfId="4337"/>
    <cellStyle name="Normal 2 21 3" xfId="4338"/>
    <cellStyle name="Normal 2 21 4" xfId="4339"/>
    <cellStyle name="Normal 2 21 5" xfId="4340"/>
    <cellStyle name="Normal 2 21 6" xfId="4341"/>
    <cellStyle name="Normal 2 21 7" xfId="4342"/>
    <cellStyle name="Normal 2 21 8" xfId="4343"/>
    <cellStyle name="Normal 2 21 9" xfId="4344"/>
    <cellStyle name="Normal 2 3" xfId="4345"/>
    <cellStyle name="Normal 2 3 2" xfId="4346"/>
    <cellStyle name="Normal 2 3 2 2" xfId="4347"/>
    <cellStyle name="Normal 2 3 27" xfId="4348"/>
    <cellStyle name="Normal 2 3 3" xfId="4349"/>
    <cellStyle name="Normal 2 3 3 2" xfId="4350"/>
    <cellStyle name="Normal 2 3 4" xfId="4351"/>
    <cellStyle name="Normal 2 3 5" xfId="4352"/>
    <cellStyle name="Normal 2 3 6" xfId="4353"/>
    <cellStyle name="Normal 2 3 7" xfId="4354"/>
    <cellStyle name="Normal 2 4" xfId="4355"/>
    <cellStyle name="Normal 2 5" xfId="4356"/>
    <cellStyle name="Normal 2 5 10" xfId="4357"/>
    <cellStyle name="Normal 2 5 11" xfId="4358"/>
    <cellStyle name="Normal 2 5 12" xfId="4359"/>
    <cellStyle name="Normal 2 5 13" xfId="4360"/>
    <cellStyle name="Normal 2 5 14" xfId="4361"/>
    <cellStyle name="Normal 2 5 15" xfId="4362"/>
    <cellStyle name="Normal 2 5 16" xfId="4363"/>
    <cellStyle name="Normal 2 5 17" xfId="4364"/>
    <cellStyle name="Normal 2 5 2" xfId="4365"/>
    <cellStyle name="Normal 2 5 2 10" xfId="4366"/>
    <cellStyle name="Normal 2 5 2 11" xfId="4367"/>
    <cellStyle name="Normal 2 5 2 12" xfId="4368"/>
    <cellStyle name="Normal 2 5 2 13" xfId="4369"/>
    <cellStyle name="Normal 2 5 2 14" xfId="4370"/>
    <cellStyle name="Normal 2 5 2 15" xfId="4371"/>
    <cellStyle name="Normal 2 5 2 2" xfId="4372"/>
    <cellStyle name="Normal 2 5 2 3" xfId="4373"/>
    <cellStyle name="Normal 2 5 2 4" xfId="4374"/>
    <cellStyle name="Normal 2 5 2 5" xfId="4375"/>
    <cellStyle name="Normal 2 5 2 6" xfId="4376"/>
    <cellStyle name="Normal 2 5 2 7" xfId="4377"/>
    <cellStyle name="Normal 2 5 2 8" xfId="4378"/>
    <cellStyle name="Normal 2 5 2 9" xfId="4379"/>
    <cellStyle name="Normal 2 5 3" xfId="4380"/>
    <cellStyle name="Normal 2 5 3 10" xfId="4381"/>
    <cellStyle name="Normal 2 5 3 11" xfId="4382"/>
    <cellStyle name="Normal 2 5 3 12" xfId="4383"/>
    <cellStyle name="Normal 2 5 3 13" xfId="4384"/>
    <cellStyle name="Normal 2 5 3 14" xfId="4385"/>
    <cellStyle name="Normal 2 5 3 15" xfId="4386"/>
    <cellStyle name="Normal 2 5 3 2" xfId="4387"/>
    <cellStyle name="Normal 2 5 3 3" xfId="4388"/>
    <cellStyle name="Normal 2 5 3 4" xfId="4389"/>
    <cellStyle name="Normal 2 5 3 5" xfId="4390"/>
    <cellStyle name="Normal 2 5 3 6" xfId="4391"/>
    <cellStyle name="Normal 2 5 3 7" xfId="4392"/>
    <cellStyle name="Normal 2 5 3 8" xfId="4393"/>
    <cellStyle name="Normal 2 5 3 9" xfId="4394"/>
    <cellStyle name="Normal 2 5 4" xfId="4395"/>
    <cellStyle name="Normal 2 5 5" xfId="4396"/>
    <cellStyle name="Normal 2 5 6" xfId="4397"/>
    <cellStyle name="Normal 2 5 7" xfId="4398"/>
    <cellStyle name="Normal 2 5 8" xfId="4399"/>
    <cellStyle name="Normal 2 5 9" xfId="4400"/>
    <cellStyle name="Normal 2 6" xfId="4401"/>
    <cellStyle name="Normal 2 6 2" xfId="4402"/>
    <cellStyle name="Normal 2 6 2 10" xfId="4403"/>
    <cellStyle name="Normal 2 6 2 11" xfId="4404"/>
    <cellStyle name="Normal 2 6 2 12" xfId="4405"/>
    <cellStyle name="Normal 2 6 2 13" xfId="4406"/>
    <cellStyle name="Normal 2 6 2 14" xfId="4407"/>
    <cellStyle name="Normal 2 6 2 15" xfId="4408"/>
    <cellStyle name="Normal 2 6 2 16" xfId="4409"/>
    <cellStyle name="Normal 2 6 2 17" xfId="4410"/>
    <cellStyle name="Normal 2 6 2 2" xfId="4411"/>
    <cellStyle name="Normal 2 6 2 3" xfId="4412"/>
    <cellStyle name="Normal 2 6 2 4" xfId="4413"/>
    <cellStyle name="Normal 2 6 2 5" xfId="4414"/>
    <cellStyle name="Normal 2 6 2 6" xfId="4415"/>
    <cellStyle name="Normal 2 6 2 7" xfId="4416"/>
    <cellStyle name="Normal 2 6 2 8" xfId="4417"/>
    <cellStyle name="Normal 2 6 2 9" xfId="4418"/>
    <cellStyle name="Normal 2 6 3" xfId="4419"/>
    <cellStyle name="Normal 2 6 4" xfId="4420"/>
    <cellStyle name="Normal 2 6 5" xfId="4421"/>
    <cellStyle name="Normal 2 6 6" xfId="4422"/>
    <cellStyle name="Normal 2 6 7" xfId="4423"/>
    <cellStyle name="Normal 2 6 8" xfId="4424"/>
    <cellStyle name="Normal 2 6 8 10" xfId="4425"/>
    <cellStyle name="Normal 2 6 8 11" xfId="4426"/>
    <cellStyle name="Normal 2 6 8 12" xfId="4427"/>
    <cellStyle name="Normal 2 6 8 13" xfId="4428"/>
    <cellStyle name="Normal 2 6 8 14" xfId="4429"/>
    <cellStyle name="Normal 2 6 8 15" xfId="4430"/>
    <cellStyle name="Normal 2 6 8 2" xfId="4431"/>
    <cellStyle name="Normal 2 6 8 3" xfId="4432"/>
    <cellStyle name="Normal 2 6 8 4" xfId="4433"/>
    <cellStyle name="Normal 2 6 8 5" xfId="4434"/>
    <cellStyle name="Normal 2 6 8 6" xfId="4435"/>
    <cellStyle name="Normal 2 6 8 7" xfId="4436"/>
    <cellStyle name="Normal 2 6 8 8" xfId="4437"/>
    <cellStyle name="Normal 2 6 8 9" xfId="4438"/>
    <cellStyle name="Normal 2 7" xfId="4439"/>
    <cellStyle name="Normal 2 7 10" xfId="4440"/>
    <cellStyle name="Normal 2 7 11" xfId="4441"/>
    <cellStyle name="Normal 2 7 12" xfId="4442"/>
    <cellStyle name="Normal 2 7 13" xfId="4443"/>
    <cellStyle name="Normal 2 7 14" xfId="4444"/>
    <cellStyle name="Normal 2 7 15" xfId="4445"/>
    <cellStyle name="Normal 2 7 16" xfId="4446"/>
    <cellStyle name="Normal 2 7 17" xfId="4447"/>
    <cellStyle name="Normal 2 7 2" xfId="4448"/>
    <cellStyle name="Normal 2 7 2 10" xfId="4449"/>
    <cellStyle name="Normal 2 7 2 11" xfId="4450"/>
    <cellStyle name="Normal 2 7 2 12" xfId="4451"/>
    <cellStyle name="Normal 2 7 2 13" xfId="4452"/>
    <cellStyle name="Normal 2 7 2 14" xfId="4453"/>
    <cellStyle name="Normal 2 7 2 15" xfId="4454"/>
    <cellStyle name="Normal 2 7 2 2" xfId="4455"/>
    <cellStyle name="Normal 2 7 2 3" xfId="4456"/>
    <cellStyle name="Normal 2 7 2 4" xfId="4457"/>
    <cellStyle name="Normal 2 7 2 5" xfId="4458"/>
    <cellStyle name="Normal 2 7 2 6" xfId="4459"/>
    <cellStyle name="Normal 2 7 2 7" xfId="4460"/>
    <cellStyle name="Normal 2 7 2 8" xfId="4461"/>
    <cellStyle name="Normal 2 7 2 9" xfId="4462"/>
    <cellStyle name="Normal 2 7 3" xfId="4463"/>
    <cellStyle name="Normal 2 7 3 10" xfId="4464"/>
    <cellStyle name="Normal 2 7 3 11" xfId="4465"/>
    <cellStyle name="Normal 2 7 3 12" xfId="4466"/>
    <cellStyle name="Normal 2 7 3 13" xfId="4467"/>
    <cellStyle name="Normal 2 7 3 14" xfId="4468"/>
    <cellStyle name="Normal 2 7 3 15" xfId="4469"/>
    <cellStyle name="Normal 2 7 3 2" xfId="4470"/>
    <cellStyle name="Normal 2 7 3 3" xfId="4471"/>
    <cellStyle name="Normal 2 7 3 4" xfId="4472"/>
    <cellStyle name="Normal 2 7 3 5" xfId="4473"/>
    <cellStyle name="Normal 2 7 3 6" xfId="4474"/>
    <cellStyle name="Normal 2 7 3 7" xfId="4475"/>
    <cellStyle name="Normal 2 7 3 8" xfId="4476"/>
    <cellStyle name="Normal 2 7 3 9" xfId="4477"/>
    <cellStyle name="Normal 2 7 4" xfId="4478"/>
    <cellStyle name="Normal 2 7 5" xfId="4479"/>
    <cellStyle name="Normal 2 7 6" xfId="4480"/>
    <cellStyle name="Normal 2 7 7" xfId="4481"/>
    <cellStyle name="Normal 2 7 8" xfId="4482"/>
    <cellStyle name="Normal 2 7 9" xfId="4483"/>
    <cellStyle name="Normal 2 8" xfId="4484"/>
    <cellStyle name="Normal 2 8 10" xfId="4485"/>
    <cellStyle name="Normal 2 8 11" xfId="4486"/>
    <cellStyle name="Normal 2 8 12" xfId="4487"/>
    <cellStyle name="Normal 2 8 13" xfId="4488"/>
    <cellStyle name="Normal 2 8 14" xfId="4489"/>
    <cellStyle name="Normal 2 8 15" xfId="4490"/>
    <cellStyle name="Normal 2 8 16" xfId="4491"/>
    <cellStyle name="Normal 2 8 17" xfId="4492"/>
    <cellStyle name="Normal 2 8 2" xfId="4493"/>
    <cellStyle name="Normal 2 8 2 10" xfId="4494"/>
    <cellStyle name="Normal 2 8 2 11" xfId="4495"/>
    <cellStyle name="Normal 2 8 2 12" xfId="4496"/>
    <cellStyle name="Normal 2 8 2 13" xfId="4497"/>
    <cellStyle name="Normal 2 8 2 14" xfId="4498"/>
    <cellStyle name="Normal 2 8 2 15" xfId="4499"/>
    <cellStyle name="Normal 2 8 2 2" xfId="4500"/>
    <cellStyle name="Normal 2 8 2 3" xfId="4501"/>
    <cellStyle name="Normal 2 8 2 4" xfId="4502"/>
    <cellStyle name="Normal 2 8 2 5" xfId="4503"/>
    <cellStyle name="Normal 2 8 2 6" xfId="4504"/>
    <cellStyle name="Normal 2 8 2 7" xfId="4505"/>
    <cellStyle name="Normal 2 8 2 8" xfId="4506"/>
    <cellStyle name="Normal 2 8 2 9" xfId="4507"/>
    <cellStyle name="Normal 2 8 3" xfId="4508"/>
    <cellStyle name="Normal 2 8 3 10" xfId="4509"/>
    <cellStyle name="Normal 2 8 3 11" xfId="4510"/>
    <cellStyle name="Normal 2 8 3 12" xfId="4511"/>
    <cellStyle name="Normal 2 8 3 13" xfId="4512"/>
    <cellStyle name="Normal 2 8 3 14" xfId="4513"/>
    <cellStyle name="Normal 2 8 3 15" xfId="4514"/>
    <cellStyle name="Normal 2 8 3 2" xfId="4515"/>
    <cellStyle name="Normal 2 8 3 3" xfId="4516"/>
    <cellStyle name="Normal 2 8 3 4" xfId="4517"/>
    <cellStyle name="Normal 2 8 3 5" xfId="4518"/>
    <cellStyle name="Normal 2 8 3 6" xfId="4519"/>
    <cellStyle name="Normal 2 8 3 7" xfId="4520"/>
    <cellStyle name="Normal 2 8 3 8" xfId="4521"/>
    <cellStyle name="Normal 2 8 3 9" xfId="4522"/>
    <cellStyle name="Normal 2 8 4" xfId="4523"/>
    <cellStyle name="Normal 2 8 5" xfId="4524"/>
    <cellStyle name="Normal 2 8 6" xfId="4525"/>
    <cellStyle name="Normal 2 8 7" xfId="4526"/>
    <cellStyle name="Normal 2 8 8" xfId="4527"/>
    <cellStyle name="Normal 2 8 9" xfId="4528"/>
    <cellStyle name="Normal 2 9" xfId="4529"/>
    <cellStyle name="Normal 2 9 10" xfId="4530"/>
    <cellStyle name="Normal 2 9 11" xfId="4531"/>
    <cellStyle name="Normal 2 9 12" xfId="4532"/>
    <cellStyle name="Normal 2 9 13" xfId="4533"/>
    <cellStyle name="Normal 2 9 14" xfId="4534"/>
    <cellStyle name="Normal 2 9 15" xfId="4535"/>
    <cellStyle name="Normal 2 9 16" xfId="4536"/>
    <cellStyle name="Normal 2 9 17" xfId="4537"/>
    <cellStyle name="Normal 2 9 2" xfId="4538"/>
    <cellStyle name="Normal 2 9 2 10" xfId="4539"/>
    <cellStyle name="Normal 2 9 2 11" xfId="4540"/>
    <cellStyle name="Normal 2 9 2 12" xfId="4541"/>
    <cellStyle name="Normal 2 9 2 13" xfId="4542"/>
    <cellStyle name="Normal 2 9 2 14" xfId="4543"/>
    <cellStyle name="Normal 2 9 2 15" xfId="4544"/>
    <cellStyle name="Normal 2 9 2 2" xfId="4545"/>
    <cellStyle name="Normal 2 9 2 3" xfId="4546"/>
    <cellStyle name="Normal 2 9 2 4" xfId="4547"/>
    <cellStyle name="Normal 2 9 2 5" xfId="4548"/>
    <cellStyle name="Normal 2 9 2 6" xfId="4549"/>
    <cellStyle name="Normal 2 9 2 7" xfId="4550"/>
    <cellStyle name="Normal 2 9 2 8" xfId="4551"/>
    <cellStyle name="Normal 2 9 2 9" xfId="4552"/>
    <cellStyle name="Normal 2 9 3" xfId="4553"/>
    <cellStyle name="Normal 2 9 3 10" xfId="4554"/>
    <cellStyle name="Normal 2 9 3 11" xfId="4555"/>
    <cellStyle name="Normal 2 9 3 12" xfId="4556"/>
    <cellStyle name="Normal 2 9 3 13" xfId="4557"/>
    <cellStyle name="Normal 2 9 3 14" xfId="4558"/>
    <cellStyle name="Normal 2 9 3 15" xfId="4559"/>
    <cellStyle name="Normal 2 9 3 2" xfId="4560"/>
    <cellStyle name="Normal 2 9 3 3" xfId="4561"/>
    <cellStyle name="Normal 2 9 3 4" xfId="4562"/>
    <cellStyle name="Normal 2 9 3 5" xfId="4563"/>
    <cellStyle name="Normal 2 9 3 6" xfId="4564"/>
    <cellStyle name="Normal 2 9 3 7" xfId="4565"/>
    <cellStyle name="Normal 2 9 3 8" xfId="4566"/>
    <cellStyle name="Normal 2 9 3 9" xfId="4567"/>
    <cellStyle name="Normal 2 9 4" xfId="4568"/>
    <cellStyle name="Normal 2 9 5" xfId="4569"/>
    <cellStyle name="Normal 2 9 6" xfId="4570"/>
    <cellStyle name="Normal 2 9 7" xfId="4571"/>
    <cellStyle name="Normal 2 9 8" xfId="4572"/>
    <cellStyle name="Normal 2 9 9" xfId="4573"/>
    <cellStyle name="Normal 2_Bang bieu" xfId="4574"/>
    <cellStyle name="Normal 20" xfId="4575"/>
    <cellStyle name="Normal 20 10" xfId="4576"/>
    <cellStyle name="Normal 20 11" xfId="4577"/>
    <cellStyle name="Normal 20 12" xfId="4578"/>
    <cellStyle name="Normal 20 13" xfId="4579"/>
    <cellStyle name="Normal 20 14" xfId="4580"/>
    <cellStyle name="Normal 20 15" xfId="4581"/>
    <cellStyle name="Normal 20 16" xfId="4582"/>
    <cellStyle name="Normal 20 17" xfId="4583"/>
    <cellStyle name="Normal 20 18" xfId="4584"/>
    <cellStyle name="Normal 20 19" xfId="4585"/>
    <cellStyle name="Normal 20 2" xfId="4586"/>
    <cellStyle name="Normal 20 3" xfId="4587"/>
    <cellStyle name="Normal 20 4" xfId="4588"/>
    <cellStyle name="Normal 20 5" xfId="4589"/>
    <cellStyle name="Normal 20 6" xfId="4590"/>
    <cellStyle name="Normal 20 7" xfId="4591"/>
    <cellStyle name="Normal 20 8" xfId="4592"/>
    <cellStyle name="Normal 20 9" xfId="4593"/>
    <cellStyle name="Normal 200" xfId="4594"/>
    <cellStyle name="Normal 202" xfId="4595"/>
    <cellStyle name="Normal 203" xfId="4596"/>
    <cellStyle name="Normal 205" xfId="4597"/>
    <cellStyle name="Normal 206" xfId="4598"/>
    <cellStyle name="Normal 208" xfId="4599"/>
    <cellStyle name="Normal 21" xfId="4600"/>
    <cellStyle name="Normal 21 10" xfId="4601"/>
    <cellStyle name="Normal 21 11" xfId="4602"/>
    <cellStyle name="Normal 21 12" xfId="4603"/>
    <cellStyle name="Normal 21 13" xfId="4604"/>
    <cellStyle name="Normal 21 14" xfId="4605"/>
    <cellStyle name="Normal 21 15" xfId="4606"/>
    <cellStyle name="Normal 21 16" xfId="4607"/>
    <cellStyle name="Normal 21 17" xfId="4608"/>
    <cellStyle name="Normal 21 2" xfId="4609"/>
    <cellStyle name="Normal 21 2 10" xfId="4610"/>
    <cellStyle name="Normal 21 2 11" xfId="4611"/>
    <cellStyle name="Normal 21 2 12" xfId="4612"/>
    <cellStyle name="Normal 21 2 13" xfId="4613"/>
    <cellStyle name="Normal 21 2 14" xfId="4614"/>
    <cellStyle name="Normal 21 2 15" xfId="4615"/>
    <cellStyle name="Normal 21 2 2" xfId="4616"/>
    <cellStyle name="Normal 21 2 3" xfId="4617"/>
    <cellStyle name="Normal 21 2 4" xfId="4618"/>
    <cellStyle name="Normal 21 2 5" xfId="4619"/>
    <cellStyle name="Normal 21 2 6" xfId="4620"/>
    <cellStyle name="Normal 21 2 7" xfId="4621"/>
    <cellStyle name="Normal 21 2 8" xfId="4622"/>
    <cellStyle name="Normal 21 2 9" xfId="4623"/>
    <cellStyle name="Normal 21 3" xfId="4624"/>
    <cellStyle name="Normal 21 3 10" xfId="4625"/>
    <cellStyle name="Normal 21 3 11" xfId="4626"/>
    <cellStyle name="Normal 21 3 12" xfId="4627"/>
    <cellStyle name="Normal 21 3 13" xfId="4628"/>
    <cellStyle name="Normal 21 3 14" xfId="4629"/>
    <cellStyle name="Normal 21 3 15" xfId="4630"/>
    <cellStyle name="Normal 21 3 2" xfId="4631"/>
    <cellStyle name="Normal 21 3 3" xfId="4632"/>
    <cellStyle name="Normal 21 3 4" xfId="4633"/>
    <cellStyle name="Normal 21 3 5" xfId="4634"/>
    <cellStyle name="Normal 21 3 6" xfId="4635"/>
    <cellStyle name="Normal 21 3 7" xfId="4636"/>
    <cellStyle name="Normal 21 3 8" xfId="4637"/>
    <cellStyle name="Normal 21 3 9" xfId="4638"/>
    <cellStyle name="Normal 21 4" xfId="4639"/>
    <cellStyle name="Normal 21 5" xfId="4640"/>
    <cellStyle name="Normal 21 6" xfId="4641"/>
    <cellStyle name="Normal 21 7" xfId="4642"/>
    <cellStyle name="Normal 21 8" xfId="4643"/>
    <cellStyle name="Normal 21 9" xfId="4644"/>
    <cellStyle name="Normal 210" xfId="4645"/>
    <cellStyle name="Normal 212" xfId="4646"/>
    <cellStyle name="Normal 214" xfId="4647"/>
    <cellStyle name="Normal 216" xfId="4648"/>
    <cellStyle name="Normal 22" xfId="4649"/>
    <cellStyle name="Normal 22 10" xfId="4650"/>
    <cellStyle name="Normal 22 11" xfId="4651"/>
    <cellStyle name="Normal 22 12" xfId="4652"/>
    <cellStyle name="Normal 22 13" xfId="4653"/>
    <cellStyle name="Normal 22 14" xfId="4654"/>
    <cellStyle name="Normal 22 15" xfId="4655"/>
    <cellStyle name="Normal 22 16" xfId="4656"/>
    <cellStyle name="Normal 22 17" xfId="4657"/>
    <cellStyle name="Normal 22 18" xfId="4658"/>
    <cellStyle name="Normal 22 2" xfId="4659"/>
    <cellStyle name="Normal 22 3" xfId="4660"/>
    <cellStyle name="Normal 22 4" xfId="4661"/>
    <cellStyle name="Normal 22 5" xfId="4662"/>
    <cellStyle name="Normal 22 6" xfId="4663"/>
    <cellStyle name="Normal 22 7" xfId="4664"/>
    <cellStyle name="Normal 22 8" xfId="4665"/>
    <cellStyle name="Normal 22 9" xfId="4666"/>
    <cellStyle name="Normal 23" xfId="4667"/>
    <cellStyle name="Normal 24" xfId="4668"/>
    <cellStyle name="Normal 25" xfId="4669"/>
    <cellStyle name="Normal 26" xfId="4670"/>
    <cellStyle name="Normal 27" xfId="4671"/>
    <cellStyle name="Normal 28" xfId="4672"/>
    <cellStyle name="Normal 29" xfId="4673"/>
    <cellStyle name="Normal 3" xfId="4674"/>
    <cellStyle name="Normal 3 2" xfId="4675"/>
    <cellStyle name="Normal 3 3" xfId="4676"/>
    <cellStyle name="Normal 3 3 2" xfId="4677"/>
    <cellStyle name="Normal 3 4" xfId="4678"/>
    <cellStyle name="Normal 3 4 2" xfId="4679"/>
    <cellStyle name="Normal 3 4 3" xfId="4680"/>
    <cellStyle name="Normal 3 4 4" xfId="4681"/>
    <cellStyle name="Normal 3 4 5" xfId="4682"/>
    <cellStyle name="Normal 3 5" xfId="4683"/>
    <cellStyle name="Normal 3 6" xfId="4684"/>
    <cellStyle name="Normal 3 7" xfId="4685"/>
    <cellStyle name="Normal 3_Du kien 2009" xfId="4686"/>
    <cellStyle name="Normal 30" xfId="4687"/>
    <cellStyle name="Normal 30 10" xfId="4688"/>
    <cellStyle name="Normal 30 11" xfId="4689"/>
    <cellStyle name="Normal 30 12" xfId="4690"/>
    <cellStyle name="Normal 30 13" xfId="4691"/>
    <cellStyle name="Normal 30 14" xfId="4692"/>
    <cellStyle name="Normal 30 15" xfId="4693"/>
    <cellStyle name="Normal 30 16" xfId="4694"/>
    <cellStyle name="Normal 30 17" xfId="4695"/>
    <cellStyle name="Normal 30 2" xfId="4696"/>
    <cellStyle name="Normal 30 2 10" xfId="4697"/>
    <cellStyle name="Normal 30 2 11" xfId="4698"/>
    <cellStyle name="Normal 30 2 12" xfId="4699"/>
    <cellStyle name="Normal 30 2 13" xfId="4700"/>
    <cellStyle name="Normal 30 2 14" xfId="4701"/>
    <cellStyle name="Normal 30 2 15" xfId="4702"/>
    <cellStyle name="Normal 30 2 2" xfId="4703"/>
    <cellStyle name="Normal 30 2 3" xfId="4704"/>
    <cellStyle name="Normal 30 2 4" xfId="4705"/>
    <cellStyle name="Normal 30 2 5" xfId="4706"/>
    <cellStyle name="Normal 30 2 6" xfId="4707"/>
    <cellStyle name="Normal 30 2 7" xfId="4708"/>
    <cellStyle name="Normal 30 2 8" xfId="4709"/>
    <cellStyle name="Normal 30 2 9" xfId="4710"/>
    <cellStyle name="Normal 30 3" xfId="4711"/>
    <cellStyle name="Normal 30 3 10" xfId="4712"/>
    <cellStyle name="Normal 30 3 11" xfId="4713"/>
    <cellStyle name="Normal 30 3 12" xfId="4714"/>
    <cellStyle name="Normal 30 3 13" xfId="4715"/>
    <cellStyle name="Normal 30 3 14" xfId="4716"/>
    <cellStyle name="Normal 30 3 15" xfId="4717"/>
    <cellStyle name="Normal 30 3 2" xfId="4718"/>
    <cellStyle name="Normal 30 3 3" xfId="4719"/>
    <cellStyle name="Normal 30 3 4" xfId="4720"/>
    <cellStyle name="Normal 30 3 5" xfId="4721"/>
    <cellStyle name="Normal 30 3 6" xfId="4722"/>
    <cellStyle name="Normal 30 3 7" xfId="4723"/>
    <cellStyle name="Normal 30 3 8" xfId="4724"/>
    <cellStyle name="Normal 30 3 9" xfId="4725"/>
    <cellStyle name="Normal 30 4" xfId="4726"/>
    <cellStyle name="Normal 30 5" xfId="4727"/>
    <cellStyle name="Normal 30 6" xfId="4728"/>
    <cellStyle name="Normal 30 7" xfId="4729"/>
    <cellStyle name="Normal 30 8" xfId="4730"/>
    <cellStyle name="Normal 30 9" xfId="4731"/>
    <cellStyle name="Normal 31" xfId="4732"/>
    <cellStyle name="Normal 31 10" xfId="4733"/>
    <cellStyle name="Normal 31 11" xfId="4734"/>
    <cellStyle name="Normal 31 12" xfId="4735"/>
    <cellStyle name="Normal 31 13" xfId="4736"/>
    <cellStyle name="Normal 31 14" xfId="4737"/>
    <cellStyle name="Normal 31 15" xfId="4738"/>
    <cellStyle name="Normal 31 16" xfId="4739"/>
    <cellStyle name="Normal 31 17" xfId="4740"/>
    <cellStyle name="Normal 31 2" xfId="4741"/>
    <cellStyle name="Normal 31 2 10" xfId="4742"/>
    <cellStyle name="Normal 31 2 11" xfId="4743"/>
    <cellStyle name="Normal 31 2 12" xfId="4744"/>
    <cellStyle name="Normal 31 2 13" xfId="4745"/>
    <cellStyle name="Normal 31 2 14" xfId="4746"/>
    <cellStyle name="Normal 31 2 15" xfId="4747"/>
    <cellStyle name="Normal 31 2 2" xfId="4748"/>
    <cellStyle name="Normal 31 2 3" xfId="4749"/>
    <cellStyle name="Normal 31 2 4" xfId="4750"/>
    <cellStyle name="Normal 31 2 5" xfId="4751"/>
    <cellStyle name="Normal 31 2 6" xfId="4752"/>
    <cellStyle name="Normal 31 2 7" xfId="4753"/>
    <cellStyle name="Normal 31 2 8" xfId="4754"/>
    <cellStyle name="Normal 31 2 9" xfId="4755"/>
    <cellStyle name="Normal 31 3" xfId="4756"/>
    <cellStyle name="Normal 31 3 10" xfId="4757"/>
    <cellStyle name="Normal 31 3 11" xfId="4758"/>
    <cellStyle name="Normal 31 3 12" xfId="4759"/>
    <cellStyle name="Normal 31 3 13" xfId="4760"/>
    <cellStyle name="Normal 31 3 14" xfId="4761"/>
    <cellStyle name="Normal 31 3 15" xfId="4762"/>
    <cellStyle name="Normal 31 3 2" xfId="4763"/>
    <cellStyle name="Normal 31 3 3" xfId="4764"/>
    <cellStyle name="Normal 31 3 4" xfId="4765"/>
    <cellStyle name="Normal 31 3 5" xfId="4766"/>
    <cellStyle name="Normal 31 3 6" xfId="4767"/>
    <cellStyle name="Normal 31 3 7" xfId="4768"/>
    <cellStyle name="Normal 31 3 8" xfId="4769"/>
    <cellStyle name="Normal 31 3 9" xfId="4770"/>
    <cellStyle name="Normal 31 4" xfId="4771"/>
    <cellStyle name="Normal 31 5" xfId="4772"/>
    <cellStyle name="Normal 31 6" xfId="4773"/>
    <cellStyle name="Normal 31 7" xfId="4774"/>
    <cellStyle name="Normal 31 8" xfId="4775"/>
    <cellStyle name="Normal 31 9" xfId="4776"/>
    <cellStyle name="Normal 32" xfId="4777"/>
    <cellStyle name="Normal 33" xfId="4778"/>
    <cellStyle name="Normal 33 10" xfId="4779"/>
    <cellStyle name="Normal 33 11" xfId="4780"/>
    <cellStyle name="Normal 33 12" xfId="4781"/>
    <cellStyle name="Normal 33 13" xfId="4782"/>
    <cellStyle name="Normal 33 14" xfId="4783"/>
    <cellStyle name="Normal 33 15" xfId="4784"/>
    <cellStyle name="Normal 33 16" xfId="4785"/>
    <cellStyle name="Normal 33 17" xfId="4786"/>
    <cellStyle name="Normal 33 18" xfId="4787"/>
    <cellStyle name="Normal 33 2" xfId="4788"/>
    <cellStyle name="Normal 33 3" xfId="4789"/>
    <cellStyle name="Normal 33 4" xfId="4790"/>
    <cellStyle name="Normal 33 5" xfId="4791"/>
    <cellStyle name="Normal 33 6" xfId="4792"/>
    <cellStyle name="Normal 33 7" xfId="4793"/>
    <cellStyle name="Normal 33 8" xfId="4794"/>
    <cellStyle name="Normal 33 9" xfId="4795"/>
    <cellStyle name="Normal 34" xfId="4796"/>
    <cellStyle name="Normal 34 10" xfId="4797"/>
    <cellStyle name="Normal 34 11" xfId="4798"/>
    <cellStyle name="Normal 34 12" xfId="4799"/>
    <cellStyle name="Normal 34 13" xfId="4800"/>
    <cellStyle name="Normal 34 14" xfId="4801"/>
    <cellStyle name="Normal 34 15" xfId="4802"/>
    <cellStyle name="Normal 34 16" xfId="4803"/>
    <cellStyle name="Normal 34 17" xfId="4804"/>
    <cellStyle name="Normal 34 18" xfId="4805"/>
    <cellStyle name="Normal 34 2" xfId="4806"/>
    <cellStyle name="Normal 34 3" xfId="4807"/>
    <cellStyle name="Normal 34 4" xfId="4808"/>
    <cellStyle name="Normal 34 5" xfId="4809"/>
    <cellStyle name="Normal 34 6" xfId="4810"/>
    <cellStyle name="Normal 34 7" xfId="4811"/>
    <cellStyle name="Normal 34 8" xfId="4812"/>
    <cellStyle name="Normal 34 9" xfId="4813"/>
    <cellStyle name="Normal 35" xfId="4814"/>
    <cellStyle name="Normal 35 10" xfId="4815"/>
    <cellStyle name="Normal 35 11" xfId="4816"/>
    <cellStyle name="Normal 35 12" xfId="4817"/>
    <cellStyle name="Normal 35 13" xfId="4818"/>
    <cellStyle name="Normal 35 14" xfId="4819"/>
    <cellStyle name="Normal 35 15" xfId="4820"/>
    <cellStyle name="Normal 35 16" xfId="4821"/>
    <cellStyle name="Normal 35 17" xfId="4822"/>
    <cellStyle name="Normal 35 18" xfId="4823"/>
    <cellStyle name="Normal 35 2" xfId="4824"/>
    <cellStyle name="Normal 35 3" xfId="4825"/>
    <cellStyle name="Normal 35 4" xfId="4826"/>
    <cellStyle name="Normal 35 5" xfId="4827"/>
    <cellStyle name="Normal 35 6" xfId="4828"/>
    <cellStyle name="Normal 35 7" xfId="4829"/>
    <cellStyle name="Normal 35 8" xfId="4830"/>
    <cellStyle name="Normal 35 9" xfId="4831"/>
    <cellStyle name="Normal 36" xfId="4832"/>
    <cellStyle name="Normal 36 10" xfId="4833"/>
    <cellStyle name="Normal 36 11" xfId="4834"/>
    <cellStyle name="Normal 36 12" xfId="4835"/>
    <cellStyle name="Normal 36 13" xfId="4836"/>
    <cellStyle name="Normal 36 14" xfId="4837"/>
    <cellStyle name="Normal 36 15" xfId="4838"/>
    <cellStyle name="Normal 36 16" xfId="4839"/>
    <cellStyle name="Normal 36 17" xfId="4840"/>
    <cellStyle name="Normal 36 18" xfId="4841"/>
    <cellStyle name="Normal 36 2" xfId="4842"/>
    <cellStyle name="Normal 36 3" xfId="4843"/>
    <cellStyle name="Normal 36 4" xfId="4844"/>
    <cellStyle name="Normal 36 5" xfId="4845"/>
    <cellStyle name="Normal 36 6" xfId="4846"/>
    <cellStyle name="Normal 36 7" xfId="4847"/>
    <cellStyle name="Normal 36 8" xfId="4848"/>
    <cellStyle name="Normal 36 9" xfId="4849"/>
    <cellStyle name="Normal 37" xfId="4850"/>
    <cellStyle name="Normal 38" xfId="4851"/>
    <cellStyle name="Normal 38 10" xfId="4852"/>
    <cellStyle name="Normal 38 11" xfId="4853"/>
    <cellStyle name="Normal 38 12" xfId="4854"/>
    <cellStyle name="Normal 38 13" xfId="4855"/>
    <cellStyle name="Normal 38 14" xfId="4856"/>
    <cellStyle name="Normal 38 15" xfId="4857"/>
    <cellStyle name="Normal 38 16" xfId="4858"/>
    <cellStyle name="Normal 38 17" xfId="4859"/>
    <cellStyle name="Normal 38 18" xfId="4860"/>
    <cellStyle name="Normal 38 19" xfId="4861"/>
    <cellStyle name="Normal 38 2" xfId="4862"/>
    <cellStyle name="Normal 38 20" xfId="4863"/>
    <cellStyle name="Normal 38 21" xfId="4864"/>
    <cellStyle name="Normal 38 22" xfId="4865"/>
    <cellStyle name="Normal 38 3" xfId="4866"/>
    <cellStyle name="Normal 38 4" xfId="4867"/>
    <cellStyle name="Normal 38 5" xfId="4868"/>
    <cellStyle name="Normal 38 6" xfId="4869"/>
    <cellStyle name="Normal 38 7" xfId="4870"/>
    <cellStyle name="Normal 38 8" xfId="4871"/>
    <cellStyle name="Normal 38 9" xfId="4872"/>
    <cellStyle name="Normal 39" xfId="4873"/>
    <cellStyle name="Normal 39 10" xfId="4874"/>
    <cellStyle name="Normal 39 11" xfId="4875"/>
    <cellStyle name="Normal 39 12" xfId="4876"/>
    <cellStyle name="Normal 39 13" xfId="4877"/>
    <cellStyle name="Normal 39 14" xfId="4878"/>
    <cellStyle name="Normal 39 15" xfId="4879"/>
    <cellStyle name="Normal 39 16" xfId="4880"/>
    <cellStyle name="Normal 39 2" xfId="4881"/>
    <cellStyle name="Normal 39 3" xfId="4882"/>
    <cellStyle name="Normal 39 4" xfId="4883"/>
    <cellStyle name="Normal 39 5" xfId="4884"/>
    <cellStyle name="Normal 39 6" xfId="4885"/>
    <cellStyle name="Normal 39 7" xfId="4886"/>
    <cellStyle name="Normal 39 8" xfId="4887"/>
    <cellStyle name="Normal 39 9" xfId="4888"/>
    <cellStyle name="Normal 4" xfId="4889"/>
    <cellStyle name="Normal 4 10" xfId="4890"/>
    <cellStyle name="Normal 4 11" xfId="4891"/>
    <cellStyle name="Normal 4 12" xfId="4892"/>
    <cellStyle name="Normal 4 13" xfId="4893"/>
    <cellStyle name="Normal 4 14" xfId="4894"/>
    <cellStyle name="Normal 4 2" xfId="4895"/>
    <cellStyle name="Normal 4 2 2" xfId="4896"/>
    <cellStyle name="Normal 4 2 2 10" xfId="4897"/>
    <cellStyle name="Normal 4 2 2 11" xfId="4898"/>
    <cellStyle name="Normal 4 2 2 12" xfId="4899"/>
    <cellStyle name="Normal 4 2 2 2" xfId="4900"/>
    <cellStyle name="Normal 4 2 2 3" xfId="4901"/>
    <cellStyle name="Normal 4 2 2 4" xfId="4902"/>
    <cellStyle name="Normal 4 2 2 5" xfId="4903"/>
    <cellStyle name="Normal 4 2 2 6" xfId="4904"/>
    <cellStyle name="Normal 4 2 2 6 2" xfId="4905"/>
    <cellStyle name="Normal 4 2 2 6 3" xfId="4906"/>
    <cellStyle name="Normal 4 2 2 7" xfId="4907"/>
    <cellStyle name="Normal 4 2 2 8" xfId="4908"/>
    <cellStyle name="Normal 4 2 2 9" xfId="4909"/>
    <cellStyle name="Normal 4 2 3" xfId="4910"/>
    <cellStyle name="Normal 4 2 4" xfId="4911"/>
    <cellStyle name="Normal 4 2 5" xfId="4912"/>
    <cellStyle name="Normal 4 3" xfId="4913"/>
    <cellStyle name="Normal 4 3 10" xfId="4914"/>
    <cellStyle name="Normal 4 3 11" xfId="4915"/>
    <cellStyle name="Normal 4 3 12" xfId="4916"/>
    <cellStyle name="Normal 4 3 2" xfId="4917"/>
    <cellStyle name="Normal 4 3 3" xfId="4918"/>
    <cellStyle name="Normal 4 3 4" xfId="4919"/>
    <cellStyle name="Normal 4 3 5" xfId="4920"/>
    <cellStyle name="Normal 4 3 6" xfId="4921"/>
    <cellStyle name="Normal 4 3 6 2" xfId="4922"/>
    <cellStyle name="Normal 4 3 6 3" xfId="4923"/>
    <cellStyle name="Normal 4 3 7" xfId="4924"/>
    <cellStyle name="Normal 4 3 8" xfId="4925"/>
    <cellStyle name="Normal 4 3 9" xfId="4926"/>
    <cellStyle name="Normal 4 4" xfId="4927"/>
    <cellStyle name="Normal 4 5" xfId="4928"/>
    <cellStyle name="Normal 4 6" xfId="4929"/>
    <cellStyle name="Normal 4 7" xfId="4930"/>
    <cellStyle name="Normal 4 8" xfId="4931"/>
    <cellStyle name="Normal 4 8 2" xfId="4932"/>
    <cellStyle name="Normal 4 8 2 2" xfId="4933"/>
    <cellStyle name="Normal 4 8 2 3" xfId="4934"/>
    <cellStyle name="Normal 4 8 3" xfId="4935"/>
    <cellStyle name="Normal 4 8 4" xfId="4936"/>
    <cellStyle name="Normal 4 8 5" xfId="4937"/>
    <cellStyle name="Normal 4 8 6" xfId="4938"/>
    <cellStyle name="Normal 4 8 7" xfId="4939"/>
    <cellStyle name="Normal 4 8 8" xfId="4940"/>
    <cellStyle name="Normal 4 9" xfId="4941"/>
    <cellStyle name="Normal 4 9 2" xfId="4942"/>
    <cellStyle name="Normal 4 9 3" xfId="4943"/>
    <cellStyle name="Normal 4_Bang bieu" xfId="4944"/>
    <cellStyle name="Normal 40" xfId="4945"/>
    <cellStyle name="Normal 40 10" xfId="4946"/>
    <cellStyle name="Normal 40 11" xfId="4947"/>
    <cellStyle name="Normal 40 12" xfId="4948"/>
    <cellStyle name="Normal 40 13" xfId="4949"/>
    <cellStyle name="Normal 40 14" xfId="4950"/>
    <cellStyle name="Normal 40 15" xfId="4951"/>
    <cellStyle name="Normal 40 2" xfId="4952"/>
    <cellStyle name="Normal 40 3" xfId="4953"/>
    <cellStyle name="Normal 40 4" xfId="4954"/>
    <cellStyle name="Normal 40 5" xfId="4955"/>
    <cellStyle name="Normal 40 6" xfId="4956"/>
    <cellStyle name="Normal 40 7" xfId="4957"/>
    <cellStyle name="Normal 40 8" xfId="4958"/>
    <cellStyle name="Normal 40 9" xfId="4959"/>
    <cellStyle name="Normal 5" xfId="4960"/>
    <cellStyle name="Normal 5 2" xfId="4961"/>
    <cellStyle name="Normal 5 2 2" xfId="4962"/>
    <cellStyle name="Normal 5 2 3" xfId="4963"/>
    <cellStyle name="Normal 5 2 4" xfId="4964"/>
    <cellStyle name="Normal 5 2 5" xfId="4965"/>
    <cellStyle name="Normal 5 3" xfId="4966"/>
    <cellStyle name="Normal 5 4" xfId="4967"/>
    <cellStyle name="Normal 5 5" xfId="4968"/>
    <cellStyle name="Normal 5_KHKT tong quat BK (Pb 20.3)" xfId="4969"/>
    <cellStyle name="Normal 6" xfId="4970"/>
    <cellStyle name="Normal 6 2" xfId="4971"/>
    <cellStyle name="Normal 6 2 2" xfId="4972"/>
    <cellStyle name="Normal 6 2 2 2" xfId="4973"/>
    <cellStyle name="Normal 6 2 2 3" xfId="4974"/>
    <cellStyle name="Normal 6 2 2 3 2" xfId="4975"/>
    <cellStyle name="Normal 6 2 2 3 3" xfId="4976"/>
    <cellStyle name="Normal 6 2 2 4" xfId="4977"/>
    <cellStyle name="Normal 6 2 2 5" xfId="4978"/>
    <cellStyle name="Normal 6 2 2 6" xfId="4979"/>
    <cellStyle name="Normal 6 2 2 7" xfId="4980"/>
    <cellStyle name="Normal 6 2 2 8" xfId="4981"/>
    <cellStyle name="Normal 6 2 2 9" xfId="4982"/>
    <cellStyle name="Normal 60" xfId="4983"/>
    <cellStyle name="Normal 60 10" xfId="4984"/>
    <cellStyle name="Normal 60 11" xfId="4985"/>
    <cellStyle name="Normal 60 12" xfId="4986"/>
    <cellStyle name="Normal 60 13" xfId="4987"/>
    <cellStyle name="Normal 60 14" xfId="4988"/>
    <cellStyle name="Normal 60 15" xfId="4989"/>
    <cellStyle name="Normal 60 16" xfId="4990"/>
    <cellStyle name="Normal 60 17" xfId="4991"/>
    <cellStyle name="Normal 60 18" xfId="4992"/>
    <cellStyle name="Normal 60 2" xfId="4993"/>
    <cellStyle name="Normal 60 2 10" xfId="4994"/>
    <cellStyle name="Normal 60 2 11" xfId="4995"/>
    <cellStyle name="Normal 60 2 12" xfId="4996"/>
    <cellStyle name="Normal 60 2 13" xfId="4997"/>
    <cellStyle name="Normal 60 2 14" xfId="4998"/>
    <cellStyle name="Normal 60 2 15" xfId="4999"/>
    <cellStyle name="Normal 60 2 2" xfId="5000"/>
    <cellStyle name="Normal 60 2 3" xfId="5001"/>
    <cellStyle name="Normal 60 2 4" xfId="5002"/>
    <cellStyle name="Normal 60 2 5" xfId="5003"/>
    <cellStyle name="Normal 60 2 6" xfId="5004"/>
    <cellStyle name="Normal 60 2 7" xfId="5005"/>
    <cellStyle name="Normal 60 2 8" xfId="5006"/>
    <cellStyle name="Normal 60 2 9" xfId="5007"/>
    <cellStyle name="Normal 60 3" xfId="5008"/>
    <cellStyle name="Normal 60 3 10" xfId="5009"/>
    <cellStyle name="Normal 60 3 11" xfId="5010"/>
    <cellStyle name="Normal 60 3 12" xfId="5011"/>
    <cellStyle name="Normal 60 3 13" xfId="5012"/>
    <cellStyle name="Normal 60 3 14" xfId="5013"/>
    <cellStyle name="Normal 60 3 15" xfId="5014"/>
    <cellStyle name="Normal 60 3 2" xfId="5015"/>
    <cellStyle name="Normal 60 3 3" xfId="5016"/>
    <cellStyle name="Normal 60 3 4" xfId="5017"/>
    <cellStyle name="Normal 60 3 5" xfId="5018"/>
    <cellStyle name="Normal 60 3 6" xfId="5019"/>
    <cellStyle name="Normal 60 3 7" xfId="5020"/>
    <cellStyle name="Normal 60 3 8" xfId="5021"/>
    <cellStyle name="Normal 60 3 9" xfId="5022"/>
    <cellStyle name="Normal 60 4" xfId="5023"/>
    <cellStyle name="Normal 60 4 10" xfId="5024"/>
    <cellStyle name="Normal 60 4 11" xfId="5025"/>
    <cellStyle name="Normal 60 4 12" xfId="5026"/>
    <cellStyle name="Normal 60 4 13" xfId="5027"/>
    <cellStyle name="Normal 60 4 14" xfId="5028"/>
    <cellStyle name="Normal 60 4 15" xfId="5029"/>
    <cellStyle name="Normal 60 4 2" xfId="5030"/>
    <cellStyle name="Normal 60 4 3" xfId="5031"/>
    <cellStyle name="Normal 60 4 4" xfId="5032"/>
    <cellStyle name="Normal 60 4 5" xfId="5033"/>
    <cellStyle name="Normal 60 4 6" xfId="5034"/>
    <cellStyle name="Normal 60 4 7" xfId="5035"/>
    <cellStyle name="Normal 60 4 8" xfId="5036"/>
    <cellStyle name="Normal 60 4 9" xfId="5037"/>
    <cellStyle name="Normal 60 5" xfId="5038"/>
    <cellStyle name="Normal 60 6" xfId="5039"/>
    <cellStyle name="Normal 60 7" xfId="5040"/>
    <cellStyle name="Normal 60 8" xfId="5041"/>
    <cellStyle name="Normal 60 9" xfId="5042"/>
    <cellStyle name="Normal 62" xfId="5043"/>
    <cellStyle name="Normal 62 2" xfId="5044"/>
    <cellStyle name="Normal 62 2 2" xfId="5045"/>
    <cellStyle name="Normal 62 2 3" xfId="5046"/>
    <cellStyle name="Normal 62 3" xfId="5047"/>
    <cellStyle name="Normal 62 4" xfId="5048"/>
    <cellStyle name="Normal 62 5" xfId="5049"/>
    <cellStyle name="Normal 62 6" xfId="5050"/>
    <cellStyle name="Normal 62 7" xfId="5051"/>
    <cellStyle name="Normal 62 8" xfId="5052"/>
    <cellStyle name="Normal 65" xfId="5053"/>
    <cellStyle name="Normal 67" xfId="5054"/>
    <cellStyle name="Normal 7" xfId="5055"/>
    <cellStyle name="Normal 8" xfId="5056"/>
    <cellStyle name="Normal 8 2" xfId="5057"/>
    <cellStyle name="Normal 9" xfId="5058"/>
    <cellStyle name="Normal 9 2" xfId="5059"/>
    <cellStyle name="Normal 9 3" xfId="5060"/>
    <cellStyle name="Normal 9 4" xfId="5061"/>
    <cellStyle name="Normal 9 5" xfId="5062"/>
    <cellStyle name="Normal 9 6" xfId="5063"/>
    <cellStyle name="Normal 9_BieuHD2016-2020Tquang2(OK)" xfId="5064"/>
    <cellStyle name="Normal_Bieu mau (CV )" xfId="2"/>
    <cellStyle name="Normal1" xfId="5065"/>
    <cellStyle name="Normal1 10" xfId="5066"/>
    <cellStyle name="Normal1 11" xfId="5067"/>
    <cellStyle name="Normal1 12" xfId="5068"/>
    <cellStyle name="Normal1 2" xfId="5069"/>
    <cellStyle name="Normal1 3" xfId="5070"/>
    <cellStyle name="Normal1 4" xfId="5071"/>
    <cellStyle name="Normal1 5" xfId="5072"/>
    <cellStyle name="Normal1 6" xfId="5073"/>
    <cellStyle name="Normal1 6 2" xfId="5074"/>
    <cellStyle name="Normal1 6 3" xfId="5075"/>
    <cellStyle name="Normal1 7" xfId="5076"/>
    <cellStyle name="Normal1 8" xfId="5077"/>
    <cellStyle name="Normal1 9" xfId="5078"/>
    <cellStyle name="Normale_ PESO ELETTR." xfId="5079"/>
    <cellStyle name="Normalny_Cennik obowi?zuje od 06-08-2001 r (1)" xfId="5080"/>
    <cellStyle name="Note 2" xfId="5081"/>
    <cellStyle name="o" xfId="5082"/>
    <cellStyle name="o 2" xfId="5083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5084"/>
    <cellStyle name="o_Muc thu-chi KB Ha Tay" xfId="5085"/>
    <cellStyle name="o_Muc thu-chi KB Ha Tay_KHKT_tong_quat_BK_(Pb_20.3)(1) (1)" xfId="5086"/>
    <cellStyle name="o_Muc thu-chi KB Ha Tay_PL 2 (Nhan su)" xfId="5087"/>
    <cellStyle name="o_Muc thu-chi KB Ha Tay_PL1 " xfId="5088"/>
    <cellStyle name="o_Muc thu-chi KB Ha Tay_TINH HNH DOANH NGHIEP GUI KIEM TOAN" xfId="5089"/>
    <cellStyle name="Œ…‹æ_Ø‚è [0.00]_ÆÂ__" xfId="5090"/>
    <cellStyle name="Œ…‹æØ‚è [0.00]_laroux" xfId="5091"/>
    <cellStyle name="Œ…‹æØ‚è_laroux" xfId="5092"/>
    <cellStyle name="oft Excel]_x000d_&#10;Comment=open=/f ‚ðw’è‚·‚é‚ÆAƒ†[ƒU[’è‹`ŠÖ”‚ðŠÖ”“\‚è•t‚¯‚Ìˆê——‚É“o˜^‚·‚é‚±‚Æ‚ª‚Å‚«‚Ü‚·B_x000d_&#10;Maximized" xfId="5093"/>
    <cellStyle name="oft Excel]_x000d_&#10;Comment=open=/f ‚ðZw’è‚·‚é‚ÆAƒ†[ƒU[’è‹`ŠÖ”‚ðŠÖ”“\‚è•t‚¯‚Ìˆê——‚É“o˜^‚·‚é‚±‚Æ‚ª‚Å‚«‚Ü‚·B_x000d_&#10;Maximized" xfId="5094"/>
    <cellStyle name="oft Excel]_x000d_&#10;Comment=open=/f ‚ðŽw’è‚·‚é‚ÆAƒ†[ƒU[’è‹`ŠÖ”‚ðŠÖ”“\‚è•t‚¯‚Ìˆê——‚É“o˜^‚·‚é‚±‚Æ‚ª‚Å‚«‚Ü‚·B_x000d_&#10;Maximized" xfId="5095"/>
    <cellStyle name="oft Excel]_x000d_&#10;Comment=The open=/f lines load custom functions into the Paste Function list._x000d_&#10;Maximized=2_x000d_&#10;Basics=1_x000d_&#10;A" xfId="5096"/>
    <cellStyle name="oft Excel]_x000d_&#10;Comment=The open=/f lines load custom functions into the Paste Function list._x000d_&#10;Maximized=2_x000d_&#10;Basics=1_x000d_&#10;A 2" xfId="5097"/>
    <cellStyle name="oft Excel]_x000d_&#10;Comment=The open=/f lines load custom functions into the Paste Function list._x000d_&#10;Maximized=2_x000d_&#10;Basics=1_x000d_&#10;A_KHKT_tong_quat_BK_(Pb_20.3)(1) (1)" xfId="5098"/>
    <cellStyle name="oft Excel]_x000d_&#10;Comment=The open=/f lines load custom functions into the Paste Function list._x000d_&#10;Maximized=3_x000d_&#10;Basics=1_x000d_&#10;A" xfId="5099"/>
    <cellStyle name="oft Excel]_x000d_&#10;Comment=The open=/f lines load custom functions into the Paste Function list._x000d_&#10;Maximized=3_x000d_&#10;Basics=1_x000d_&#10;A 2" xfId="5100"/>
    <cellStyle name="omma [0]_Mktg Prog" xfId="5101"/>
    <cellStyle name="ormal_Sheet1_1" xfId="5102"/>
    <cellStyle name="Output 2" xfId="5103"/>
    <cellStyle name="per.style" xfId="5104"/>
    <cellStyle name="per.style 2" xfId="5105"/>
    <cellStyle name="per.style 2 2" xfId="5106"/>
    <cellStyle name="per.style 2 3" xfId="5107"/>
    <cellStyle name="per.style 3" xfId="5108"/>
    <cellStyle name="per.style 4" xfId="5109"/>
    <cellStyle name="per.style 5" xfId="5110"/>
    <cellStyle name="per.style 6" xfId="5111"/>
    <cellStyle name="per.style 7" xfId="5112"/>
    <cellStyle name="per.style 8" xfId="5113"/>
    <cellStyle name="Percent [0]" xfId="5114"/>
    <cellStyle name="Percent [00]" xfId="5115"/>
    <cellStyle name="Percent [2]" xfId="5116"/>
    <cellStyle name="Percent [2] 2" xfId="5117"/>
    <cellStyle name="Percent [2] 3" xfId="5118"/>
    <cellStyle name="Percent [2] 4" xfId="5119"/>
    <cellStyle name="Percent [2] 5" xfId="5120"/>
    <cellStyle name="Percent 10" xfId="5121"/>
    <cellStyle name="Percent 11" xfId="5122"/>
    <cellStyle name="Percent 12" xfId="5123"/>
    <cellStyle name="Percent 13" xfId="5124"/>
    <cellStyle name="Percent 13 2" xfId="5125"/>
    <cellStyle name="Percent 14" xfId="5126"/>
    <cellStyle name="Percent 15" xfId="5127"/>
    <cellStyle name="Percent 16" xfId="5128"/>
    <cellStyle name="Percent 17" xfId="5129"/>
    <cellStyle name="Percent 18" xfId="5130"/>
    <cellStyle name="Percent 2" xfId="5131"/>
    <cellStyle name="Percent 2 10" xfId="5132"/>
    <cellStyle name="Percent 2 11" xfId="5133"/>
    <cellStyle name="Percent 2 12" xfId="5134"/>
    <cellStyle name="Percent 2 13" xfId="5135"/>
    <cellStyle name="Percent 2 13 2" xfId="5136"/>
    <cellStyle name="Percent 2 13 3" xfId="5137"/>
    <cellStyle name="Percent 2 14" xfId="5138"/>
    <cellStyle name="Percent 2 15" xfId="5139"/>
    <cellStyle name="Percent 2 16" xfId="5140"/>
    <cellStyle name="Percent 2 17" xfId="5141"/>
    <cellStyle name="Percent 2 18" xfId="5142"/>
    <cellStyle name="Percent 2 19" xfId="5143"/>
    <cellStyle name="Percent 2 2" xfId="5144"/>
    <cellStyle name="Percent 2 3" xfId="5145"/>
    <cellStyle name="Percent 2 4" xfId="5146"/>
    <cellStyle name="Percent 2 5" xfId="5147"/>
    <cellStyle name="Percent 2 6" xfId="5148"/>
    <cellStyle name="Percent 2 7" xfId="5149"/>
    <cellStyle name="Percent 2 8" xfId="5150"/>
    <cellStyle name="Percent 2 9" xfId="5151"/>
    <cellStyle name="Percent 3" xfId="5152"/>
    <cellStyle name="Percent 3 2" xfId="5153"/>
    <cellStyle name="Percent 4" xfId="5154"/>
    <cellStyle name="Percent 5" xfId="5155"/>
    <cellStyle name="Percent 6" xfId="5156"/>
    <cellStyle name="Percent 7" xfId="5157"/>
    <cellStyle name="Percent 8" xfId="5158"/>
    <cellStyle name="Percent 9" xfId="5159"/>
    <cellStyle name="PERCENTAGE" xfId="5160"/>
    <cellStyle name="Phần Trăm 2" xfId="5187"/>
    <cellStyle name="PrePop Currency (0)" xfId="5161"/>
    <cellStyle name="PrePop Currency (2)" xfId="5162"/>
    <cellStyle name="PrePop Units (0)" xfId="5163"/>
    <cellStyle name="PrePop Units (1)" xfId="5164"/>
    <cellStyle name="PrePop Units (2)" xfId="5165"/>
    <cellStyle name="pricing" xfId="5166"/>
    <cellStyle name="pricing 2" xfId="5167"/>
    <cellStyle name="pricing 2 2" xfId="5168"/>
    <cellStyle name="pricing 2 3" xfId="5169"/>
    <cellStyle name="pricing 3" xfId="5170"/>
    <cellStyle name="pricing 4" xfId="5171"/>
    <cellStyle name="pricing 5" xfId="5172"/>
    <cellStyle name="pricing 6" xfId="5173"/>
    <cellStyle name="pricing 7" xfId="5174"/>
    <cellStyle name="pricing 8" xfId="5175"/>
    <cellStyle name="PSChar" xfId="5176"/>
    <cellStyle name="PSChar 2" xfId="5177"/>
    <cellStyle name="PSChar 2 2" xfId="5178"/>
    <cellStyle name="PSChar 2 3" xfId="5179"/>
    <cellStyle name="PSChar 3" xfId="5180"/>
    <cellStyle name="PSChar 4" xfId="5181"/>
    <cellStyle name="PSChar 5" xfId="5182"/>
    <cellStyle name="PSChar 6" xfId="5183"/>
    <cellStyle name="PSChar 7" xfId="5184"/>
    <cellStyle name="PSChar 8" xfId="5185"/>
    <cellStyle name="PSHeading" xfId="5186"/>
    <cellStyle name="regstoresfromspecstores" xfId="5188"/>
    <cellStyle name="RevList" xfId="5189"/>
    <cellStyle name="RevList 2" xfId="5190"/>
    <cellStyle name="RevList 2 2" xfId="5191"/>
    <cellStyle name="RevList 2 3" xfId="5192"/>
    <cellStyle name="RevList 3" xfId="5193"/>
    <cellStyle name="RevList 4" xfId="5194"/>
    <cellStyle name="RevList 5" xfId="5195"/>
    <cellStyle name="RevList 6" xfId="5196"/>
    <cellStyle name="RevList 7" xfId="5197"/>
    <cellStyle name="RevList 8" xfId="5198"/>
    <cellStyle name="rlink_tiªn l­în_x001b_Hyperlink_TONG HOP KINH PHI?_x000f_Hyperlink_ÿÿÿÿÿ?b_x0011_Hyperlink_ÿÿÿÿÿ_1?b_x0011_Hyperlink_ÿÿÿÿÿ_2" xfId="5199"/>
    <cellStyle name="rmal_ADAdot" xfId="5200"/>
    <cellStyle name="S—_x0008_" xfId="5201"/>
    <cellStyle name="s]_x000d_&#10;spooler=yes_x000d_&#10;load=_x000d_&#10;Beep=yes_x000d_&#10;NullPort=None_x000d_&#10;BorderWidth=3_x000d_&#10;CursorBlinkRate=1200_x000d_&#10;DoubleClickSpeed=452_x000d_&#10;Programs=co" xfId="5202"/>
    <cellStyle name="s]_x000d_&#10;spooler=yes_x000d_&#10;load=_x000d_&#10;Beep=yes_x000d_&#10;NullPort=None_x000d_&#10;BorderWidth=3_x000d_&#10;CursorBlinkRate=1200_x000d_&#10;DoubleClickSpeed=452_x000d_&#10;Programs=co 2" xfId="5203"/>
    <cellStyle name="SAPBEXaggData" xfId="5204"/>
    <cellStyle name="SAPBEXaggDataEmph" xfId="5205"/>
    <cellStyle name="SAPBEXaggItem" xfId="5206"/>
    <cellStyle name="SAPBEXchaText" xfId="5207"/>
    <cellStyle name="SAPBEXexcBad7" xfId="5208"/>
    <cellStyle name="SAPBEXexcBad8" xfId="5209"/>
    <cellStyle name="SAPBEXexcBad9" xfId="5210"/>
    <cellStyle name="SAPBEXexcCritical4" xfId="5211"/>
    <cellStyle name="SAPBEXexcCritical5" xfId="5212"/>
    <cellStyle name="SAPBEXexcCritical6" xfId="5213"/>
    <cellStyle name="SAPBEXexcGood1" xfId="5214"/>
    <cellStyle name="SAPBEXexcGood2" xfId="5215"/>
    <cellStyle name="SAPBEXexcGood3" xfId="5216"/>
    <cellStyle name="SAPBEXfilterDrill" xfId="5217"/>
    <cellStyle name="SAPBEXfilterItem" xfId="5218"/>
    <cellStyle name="SAPBEXfilterText" xfId="5219"/>
    <cellStyle name="SAPBEXformats" xfId="5220"/>
    <cellStyle name="SAPBEXheaderItem" xfId="5221"/>
    <cellStyle name="SAPBEXheaderText" xfId="5222"/>
    <cellStyle name="SAPBEXresData" xfId="5223"/>
    <cellStyle name="SAPBEXresDataEmph" xfId="5224"/>
    <cellStyle name="SAPBEXresItem" xfId="5225"/>
    <cellStyle name="SAPBEXstdData" xfId="5226"/>
    <cellStyle name="SAPBEXstdDataEmph" xfId="5227"/>
    <cellStyle name="SAPBEXstdItem" xfId="5228"/>
    <cellStyle name="SAPBEXtitle" xfId="5229"/>
    <cellStyle name="SAPBEXundefined" xfId="5230"/>
    <cellStyle name="_x0001_sç?" xfId="5231"/>
    <cellStyle name="_x0001_sç??_? ?A?t?t?.?" xfId="5232"/>
    <cellStyle name="serJet 1200 Series PCL 6" xfId="5233"/>
    <cellStyle name="SHADEDSTORES" xfId="5234"/>
    <cellStyle name="Sheet Title" xfId="5235"/>
    <cellStyle name="Siêu nối kết_Book1" xfId="5236"/>
    <cellStyle name="Spaltenebene_1_主营业务利润明细表" xfId="5237"/>
    <cellStyle name="specstores" xfId="5238"/>
    <cellStyle name="Standard_9. Fixed assets-Additions list" xfId="5239"/>
    <cellStyle name="STTDG" xfId="5240"/>
    <cellStyle name="style" xfId="5241"/>
    <cellStyle name="Style 1" xfId="5242"/>
    <cellStyle name="Style 1 2" xfId="5243"/>
    <cellStyle name="Style 1 3" xfId="5244"/>
    <cellStyle name="Style 1 4" xfId="5245"/>
    <cellStyle name="Style 1 5" xfId="5246"/>
    <cellStyle name="Style 10" xfId="5247"/>
    <cellStyle name="Style 11" xfId="5248"/>
    <cellStyle name="Style 12" xfId="5249"/>
    <cellStyle name="Style 13" xfId="5250"/>
    <cellStyle name="Style 14" xfId="5251"/>
    <cellStyle name="Style 15" xfId="5252"/>
    <cellStyle name="Style 16" xfId="5253"/>
    <cellStyle name="Style 17" xfId="5254"/>
    <cellStyle name="Style 18" xfId="5255"/>
    <cellStyle name="Style 19" xfId="5256"/>
    <cellStyle name="Style 2" xfId="5257"/>
    <cellStyle name="Style 20" xfId="5258"/>
    <cellStyle name="Style 21" xfId="5259"/>
    <cellStyle name="Style 22" xfId="5260"/>
    <cellStyle name="Style 23" xfId="5261"/>
    <cellStyle name="Style 24" xfId="5262"/>
    <cellStyle name="Style 25" xfId="5263"/>
    <cellStyle name="Style 26" xfId="5264"/>
    <cellStyle name="Style 27" xfId="5265"/>
    <cellStyle name="Style 28" xfId="5266"/>
    <cellStyle name="Style 29" xfId="5267"/>
    <cellStyle name="Style 3" xfId="5268"/>
    <cellStyle name="Style 30" xfId="5269"/>
    <cellStyle name="Style 31" xfId="5270"/>
    <cellStyle name="Style 32" xfId="5271"/>
    <cellStyle name="Style 33" xfId="5272"/>
    <cellStyle name="Style 34" xfId="5273"/>
    <cellStyle name="Style 35" xfId="5274"/>
    <cellStyle name="Style 36" xfId="5275"/>
    <cellStyle name="Style 37" xfId="5276"/>
    <cellStyle name="Style 38" xfId="5277"/>
    <cellStyle name="style 39" xfId="5278"/>
    <cellStyle name="Style 4" xfId="5279"/>
    <cellStyle name="style 40" xfId="5280"/>
    <cellStyle name="style 41" xfId="5281"/>
    <cellStyle name="style 42" xfId="5282"/>
    <cellStyle name="style 42 2" xfId="5283"/>
    <cellStyle name="style 42 3" xfId="5284"/>
    <cellStyle name="style 43" xfId="5285"/>
    <cellStyle name="style 44" xfId="5286"/>
    <cellStyle name="style 45" xfId="5287"/>
    <cellStyle name="style 46" xfId="5288"/>
    <cellStyle name="style 47" xfId="5289"/>
    <cellStyle name="style 48" xfId="5290"/>
    <cellStyle name="Style 5" xfId="5291"/>
    <cellStyle name="Style 6" xfId="5292"/>
    <cellStyle name="Style 7" xfId="5293"/>
    <cellStyle name="Style 8" xfId="5294"/>
    <cellStyle name="Style 9" xfId="5295"/>
    <cellStyle name="style_1" xfId="5296"/>
    <cellStyle name="Style1" xfId="5297"/>
    <cellStyle name="subhead" xfId="5298"/>
    <cellStyle name="subhead 10" xfId="5299"/>
    <cellStyle name="subhead 11" xfId="5300"/>
    <cellStyle name="subhead 12" xfId="5301"/>
    <cellStyle name="subhead 2" xfId="5302"/>
    <cellStyle name="subhead 3" xfId="5303"/>
    <cellStyle name="subhead 4" xfId="5304"/>
    <cellStyle name="subhead 5" xfId="5305"/>
    <cellStyle name="subhead 6" xfId="5306"/>
    <cellStyle name="subhead 6 2" xfId="5307"/>
    <cellStyle name="subhead 6 3" xfId="5308"/>
    <cellStyle name="subhead 7" xfId="5309"/>
    <cellStyle name="subhead 8" xfId="5310"/>
    <cellStyle name="subhead 9" xfId="5311"/>
    <cellStyle name="SubHeading" xfId="5312"/>
    <cellStyle name="Subtotal" xfId="5313"/>
    <cellStyle name="Subtotal 2" xfId="5314"/>
    <cellStyle name="Subtotal 2 2" xfId="5315"/>
    <cellStyle name="Subtotal 2 3" xfId="5316"/>
    <cellStyle name="Subtotal 3" xfId="5317"/>
    <cellStyle name="Subtotal 4" xfId="5318"/>
    <cellStyle name="Subtotal 5" xfId="5319"/>
    <cellStyle name="Subtotal 6" xfId="5320"/>
    <cellStyle name="Subtotal 7" xfId="5321"/>
    <cellStyle name="Subtotal 8" xfId="5322"/>
    <cellStyle name="T" xfId="5323"/>
    <cellStyle name="T 2" xfId="5324"/>
    <cellStyle name="T 2 2" xfId="5325"/>
    <cellStyle name="T 2_KHKT_tong_quat_BK_(Pb_20.3)(1) (1)" xfId="5326"/>
    <cellStyle name="T 3" xfId="5327"/>
    <cellStyle name="T 4" xfId="5328"/>
    <cellStyle name="T 5" xfId="5329"/>
    <cellStyle name="T_03 - DT - GPMB" xfId="5330"/>
    <cellStyle name="T_03 - DT - GPMB_TMDTluong_540000(1)" xfId="5331"/>
    <cellStyle name="T_3P-100KVA Ngan hang Cong Thuong" xfId="5332"/>
    <cellStyle name="T_6_Dieuchinh_6thang_2010_Totrinh_HDND" xfId="5333"/>
    <cellStyle name="T_BCXDCB_6thang_2010_BTV" xfId="5334"/>
    <cellStyle name="T_BieuKH.TM(T12.Gui TH)_2" xfId="5335"/>
    <cellStyle name="T_BieuKH.TM(T12.Gui TH)_2_6_Dieuchinh_6thang_2010_Totrinh_HDND" xfId="5336"/>
    <cellStyle name="T_BieuKH.TM(T12.Gui TH)_2_BCXDCB_6thang_2010_BTV" xfId="5337"/>
    <cellStyle name="T_BieuKH.TM(T12.Gui TH)_2_Bieu Bo sung_GuichiThu" xfId="5338"/>
    <cellStyle name="T_BieuKH.TM(T12.Gui TH)_2_KH_DTXD_2011_KTNN_Ha" xfId="5339"/>
    <cellStyle name="T_BieuKH.TM(T12.Gui TH)_2_KH_DTXD_2011_KTNN_Ha1" xfId="5340"/>
    <cellStyle name="T_BieuKH.TM(T12.Gui TH)_2_Nhucauvon_2010" xfId="5341"/>
    <cellStyle name="T_BieuKH.TM(T12.Gui TH)_2_Nhucauvon_2010_6_BCXDCB_6thang_2010_BCH" xfId="5342"/>
    <cellStyle name="T_Book1" xfId="5343"/>
    <cellStyle name="T_Book1 2" xfId="5344"/>
    <cellStyle name="T_Book1 2 2" xfId="5345"/>
    <cellStyle name="T_Book1 2 2 2" xfId="5346"/>
    <cellStyle name="T_Book1 2 2 3" xfId="5347"/>
    <cellStyle name="T_Book1 2 3" xfId="5348"/>
    <cellStyle name="T_Book1 2 4" xfId="5349"/>
    <cellStyle name="T_Book1 2 5" xfId="5350"/>
    <cellStyle name="T_Book1 2 6" xfId="5351"/>
    <cellStyle name="T_Book1 2 7" xfId="5352"/>
    <cellStyle name="T_Book1 2 8" xfId="5353"/>
    <cellStyle name="T_Book1 2_KHKT_tong_quat_BK_(Pb_20.3)(1) (1)" xfId="5354"/>
    <cellStyle name="T_Book1 2_PL 2 (Nhan su)" xfId="5355"/>
    <cellStyle name="T_Book1 2_PL1 " xfId="5356"/>
    <cellStyle name="T_Book1 3" xfId="5357"/>
    <cellStyle name="T_Book1 3 2" xfId="5358"/>
    <cellStyle name="T_Book1 3 3" xfId="5359"/>
    <cellStyle name="T_Book1 4" xfId="5360"/>
    <cellStyle name="T_Book1 5" xfId="5361"/>
    <cellStyle name="T_Book1 6" xfId="5362"/>
    <cellStyle name="T_Book1 7" xfId="5363"/>
    <cellStyle name="T_Book1 8" xfId="5364"/>
    <cellStyle name="T_Book1_1" xfId="5365"/>
    <cellStyle name="T_Book1_1 2" xfId="5366"/>
    <cellStyle name="T_Book1_1 2 2" xfId="5367"/>
    <cellStyle name="T_Book1_1 2 3" xfId="5368"/>
    <cellStyle name="T_Book1_1 3" xfId="5369"/>
    <cellStyle name="T_Book1_1 4" xfId="5370"/>
    <cellStyle name="T_Book1_1 5" xfId="5371"/>
    <cellStyle name="T_Book1_1 6" xfId="5372"/>
    <cellStyle name="T_Book1_1 7" xfId="5373"/>
    <cellStyle name="T_Book1_1 8" xfId="5374"/>
    <cellStyle name="T_Book1_1_Book1" xfId="5375"/>
    <cellStyle name="T_Book1_1_Book1_1" xfId="5376"/>
    <cellStyle name="T_Book1_1_Book1_1_Gia goi thau KS, TKBVTC sua Ngay 12-01" xfId="5377"/>
    <cellStyle name="T_Book1_1_Book1_Book1" xfId="5378"/>
    <cellStyle name="T_Book1_1_Book1_Book1_Gia goi thau KS, TKBVTC sua Ngay 12-01" xfId="5379"/>
    <cellStyle name="T_Book1_1_Book1_Book2" xfId="5380"/>
    <cellStyle name="T_Book1_1_Book1_thanh hoa lap du an 062008" xfId="5382"/>
    <cellStyle name="T_Book1_1_Book1_TMDTluong_540000(1)" xfId="5381"/>
    <cellStyle name="T_Book1_1_Book2" xfId="5383"/>
    <cellStyle name="T_Book1_1_Du toan khao sat don 553 (da sua 16.5.08)" xfId="5384"/>
    <cellStyle name="T_Book1_1_Du toan TL702D2" xfId="5385"/>
    <cellStyle name="T_Book1_1_Du toan TL702D2_Book1" xfId="5386"/>
    <cellStyle name="T_Book1_1_Du toan TL702D2_Book2" xfId="5387"/>
    <cellStyle name="T_Book1_1_Du toan TL702D2_thanh hoa lap du an 062008" xfId="5389"/>
    <cellStyle name="T_Book1_1_Du toan TL702D2_TMDTluong_540000(1)" xfId="5388"/>
    <cellStyle name="T_Book1_1_Khoi luong cac hang muc chi tiet-702" xfId="5390"/>
    <cellStyle name="T_Book1_1_Khoi luong cac hang muc chi tiet-702_Book1" xfId="5391"/>
    <cellStyle name="T_Book1_1_Khoi luong cac hang muc chi tiet-702_Book2" xfId="5392"/>
    <cellStyle name="T_Book1_1_Khoi luong cac hang muc chi tiet-702_thanh hoa lap du an 062008" xfId="5394"/>
    <cellStyle name="T_Book1_1_Khoi luong cac hang muc chi tiet-702_TMDTluong_540000(1)" xfId="5393"/>
    <cellStyle name="T_Book1_1_Nhap" xfId="5395"/>
    <cellStyle name="T_Book1_1_Phu luc KS" xfId="5396"/>
    <cellStyle name="T_Book1_1_Sheet1" xfId="5397"/>
    <cellStyle name="T_Book1_1_thanh hoa lap du an 062008" xfId="5399"/>
    <cellStyle name="T_Book1_1_TMDTluong_540000(1)" xfId="5398"/>
    <cellStyle name="T_Book1_2" xfId="5400"/>
    <cellStyle name="T_Book1_2 2" xfId="5401"/>
    <cellStyle name="T_Book1_2 2 2" xfId="5402"/>
    <cellStyle name="T_Book1_2 2 3" xfId="5403"/>
    <cellStyle name="T_Book1_2 3" xfId="5404"/>
    <cellStyle name="T_Book1_2 4" xfId="5405"/>
    <cellStyle name="T_Book1_2 5" xfId="5406"/>
    <cellStyle name="T_Book1_2 6" xfId="5407"/>
    <cellStyle name="T_Book1_2 7" xfId="5408"/>
    <cellStyle name="T_Book1_2 8" xfId="5409"/>
    <cellStyle name="T_Book1_2_Book1" xfId="5410"/>
    <cellStyle name="T_Book1_2_Book1_1" xfId="5411"/>
    <cellStyle name="T_Book1_2_Book1_Gia goi thau KS, TKBVTC sua Ngay 12-01" xfId="5412"/>
    <cellStyle name="T_Book1_2_Book2" xfId="5413"/>
    <cellStyle name="T_Book1_2_Du toan khao sat don 553 (da sua 16.5.08)" xfId="5414"/>
    <cellStyle name="T_Book1_2_Nhap" xfId="5415"/>
    <cellStyle name="T_Book1_2_Phu luc KS" xfId="5416"/>
    <cellStyle name="T_Book1_2_thanh hoa lap du an 062008" xfId="5418"/>
    <cellStyle name="T_Book1_2_TMDTluong_540000(1)" xfId="5417"/>
    <cellStyle name="T_Book1_3" xfId="5419"/>
    <cellStyle name="T_Book1_3_Gia goi thau KS, TKBVTC sua Ngay 12-01" xfId="5420"/>
    <cellStyle name="T_Book1_4" xfId="5421"/>
    <cellStyle name="T_Book1_Book1" xfId="5422"/>
    <cellStyle name="T_Book1_Book1_1" xfId="5423"/>
    <cellStyle name="T_Book1_Book1_1_Gia goi thau KS, TKBVTC sua Ngay 12-01" xfId="5424"/>
    <cellStyle name="T_Book1_Book1_1_Nhap" xfId="5425"/>
    <cellStyle name="T_Book1_Book1_1_thanh hoa lap du an 062008" xfId="5426"/>
    <cellStyle name="T_Book1_Book1_2" xfId="5427"/>
    <cellStyle name="T_Book1_Book1_Book1" xfId="5428"/>
    <cellStyle name="T_Book1_Book1_Book2" xfId="5429"/>
    <cellStyle name="T_Book1_Book1_Du toan khao sat don 553 (da sua 16.5.08)" xfId="5430"/>
    <cellStyle name="T_Book1_Book1_Nhap" xfId="5431"/>
    <cellStyle name="T_Book1_Book1_Phu luc KS" xfId="5432"/>
    <cellStyle name="T_Book1_Book1_thanh hoa lap du an 062008" xfId="5434"/>
    <cellStyle name="T_Book1_Book1_TMDTluong_540000(1)" xfId="5433"/>
    <cellStyle name="T_Book1_Book2" xfId="5435"/>
    <cellStyle name="T_Book1_caucong" xfId="5436"/>
    <cellStyle name="T_Book1_caulan1" xfId="5437"/>
    <cellStyle name="T_Book1_Chi tiet 3" xfId="5438"/>
    <cellStyle name="T_Book1_chitiet3" xfId="5439"/>
    <cellStyle name="T_Book1_dexuat7-9" xfId="5440"/>
    <cellStyle name="T_Book1_Du toan khao sat don 553 (da sua 16.5.08)" xfId="5443"/>
    <cellStyle name="T_Book1_Du toan KS, TK Don Po Ma - Lang Son (Ban QLDA 47)" xfId="5441"/>
    <cellStyle name="T_Book1_Du toan KS, TK Don Po Ma - Lang Son (Ban QLDA 47)sua15-9" xfId="5442"/>
    <cellStyle name="T_Book1_KH trien khai von 2006-2010  &amp; 2007 theo QD313 _13.6.07" xfId="5445"/>
    <cellStyle name="T_Book1_KHKT_tong_quat_BK_(Pb_20.3)(1) (1)" xfId="5446"/>
    <cellStyle name="T_Book1_Khoi luong cac hang muc chi tiet-702" xfId="5447"/>
    <cellStyle name="T_Book1_Khoi luong cac hang muc chi tiet-702_TMDTluong_540000(1)" xfId="5448"/>
    <cellStyle name="T_Book1_KLmoi thau-dt" xfId="5444"/>
    <cellStyle name="T_Book1_Muc thu-chi KB Ha Tay" xfId="5449"/>
    <cellStyle name="T_Book1_Muc thu-chi KB Ha Tay_KHKT_tong_quat_BK_(Pb_20.3)(1) (1)" xfId="5450"/>
    <cellStyle name="T_Book1_Muc thu-chi KB Ha Tay_PL 2 (Nhan su)" xfId="5451"/>
    <cellStyle name="T_Book1_Muc thu-chi KB Ha Tay_PL1 " xfId="5452"/>
    <cellStyle name="T_Book1_nha ve sinh (thu)" xfId="5453"/>
    <cellStyle name="T_Book1_Nhap" xfId="5454"/>
    <cellStyle name="T_Book1_PBieu_2009" xfId="5455"/>
    <cellStyle name="T_Book1_Phu luc KS" xfId="5458"/>
    <cellStyle name="T_Book1_PL 2 (Nhan su)" xfId="5456"/>
    <cellStyle name="T_Book1_PL1 " xfId="5457"/>
    <cellStyle name="T_Book1_QD-TD Moc 54 - 44 Lang Son" xfId="5459"/>
    <cellStyle name="T_Book1_QD-TD Moc 54 - 44 Lang Son(sua)" xfId="5460"/>
    <cellStyle name="T_Book1_Sheet1" xfId="5461"/>
    <cellStyle name="T_Book1_TH in" xfId="5466"/>
    <cellStyle name="T_Book1_thanh hoa lap du an 062008" xfId="5467"/>
    <cellStyle name="T_Book1_THKLTL702" xfId="5468"/>
    <cellStyle name="T_Book1_THKLTL702_TMDTluong_540000(1)" xfId="5469"/>
    <cellStyle name="T_Book1_Tien luong" xfId="5462"/>
    <cellStyle name="T_Book1_tienluong" xfId="5463"/>
    <cellStyle name="T_Book1_TINH HNH DOANH NGHIEP GUI KIEM TOAN" xfId="5464"/>
    <cellStyle name="T_Book1_TMDTluong_540000(1)" xfId="5465"/>
    <cellStyle name="T_Book2" xfId="5470"/>
    <cellStyle name="T_Book3" xfId="5471"/>
    <cellStyle name="T_Cau Phu Phuong" xfId="5472"/>
    <cellStyle name="T_CDKT" xfId="5473"/>
    <cellStyle name="T_CDKT_Book1" xfId="5474"/>
    <cellStyle name="T_CDKT_Book2" xfId="5475"/>
    <cellStyle name="T_CDKT_thanh hoa lap du an 062008" xfId="5477"/>
    <cellStyle name="T_CDKT_TMDTluong_540000(1)" xfId="5476"/>
    <cellStyle name="T_Chi tiet 3" xfId="5478"/>
    <cellStyle name="T_Chi tieu su nghiep VHXH 2009 chi tiet_01_12qh3t12" xfId="5479"/>
    <cellStyle name="T_Chi tieu su nghiep VHXH 2009 chi tiet_01_12qh3t12_6_Dieuchinh_6thang_2010_Totrinh_HDND" xfId="5480"/>
    <cellStyle name="T_Chi tieu su nghiep VHXH 2009 chi tiet_01_12qh3t12_BCXDCB_6thang_2010_BTV" xfId="5481"/>
    <cellStyle name="T_Chi tieu su nghiep VHXH 2009 chi tiet_01_12qh3t12_Bieu Bo sung_GuichiThu" xfId="5482"/>
    <cellStyle name="T_Chi tieu su nghiep VHXH 2009 chi tiet_01_12qh3t12_KH_DTXD_2011_KTNN_Ha" xfId="5483"/>
    <cellStyle name="T_Chi tieu su nghiep VHXH 2009 chi tiet_01_12qh3t12_KH_DTXD_2011_KTNN_Ha1" xfId="5484"/>
    <cellStyle name="T_Chi tieu su nghiep VHXH 2009 chi tiet_01_12qh3t12_Nhucauvon_2010" xfId="5485"/>
    <cellStyle name="T_Chi tieu su nghiep VHXH 2009 chi tiet_01_12qh3t12_Nhucauvon_2010_6_BCXDCB_6thang_2010_BCH" xfId="5486"/>
    <cellStyle name="T_Chinhthuc_Dongquyen_NLN" xfId="5487"/>
    <cellStyle name="T_Chinhthuc_Dongquyen_NLN_6_Dieuchinh_6thang_2010_Totrinh_HDND" xfId="5488"/>
    <cellStyle name="T_Chinhthuc_Dongquyen_NLN_BCXDCB_6thang_2010_BTV" xfId="5489"/>
    <cellStyle name="T_Chinhthuc_Dongquyen_NLN_Bieu Bo sung_GuichiThu" xfId="5490"/>
    <cellStyle name="T_Chinhthuc_Dongquyen_NLN_KH_DTXD_2011_KTNN_Ha" xfId="5491"/>
    <cellStyle name="T_Chinhthuc_Dongquyen_NLN_KH_DTXD_2011_KTNN_Ha1" xfId="5492"/>
    <cellStyle name="T_Chinhthuc_Dongquyen_NLN_Nhucauvon_2010" xfId="5493"/>
    <cellStyle name="T_Chinhthuc_Dongquyen_NLN_Nhucauvon_2010_6_BCXDCB_6thang_2010_BCH" xfId="5494"/>
    <cellStyle name="T_ChiTieu_KeHoach_2009" xfId="5495"/>
    <cellStyle name="T_ChiTieu_KeHoach_2009_6_Dieuchinh_6thang_2010_Totrinh_HDND" xfId="5496"/>
    <cellStyle name="T_ChiTieu_KeHoach_2009_BCXDCB_6thang_2010_BTV" xfId="5497"/>
    <cellStyle name="T_ChiTieu_KeHoach_2009_Bieu Bo sung_GuichiThu" xfId="5498"/>
    <cellStyle name="T_ChiTieu_KeHoach_2009_KH_DTXD_2011_KTNN_Ha" xfId="5499"/>
    <cellStyle name="T_ChiTieu_KeHoach_2009_KH_DTXD_2011_KTNN_Ha1" xfId="5500"/>
    <cellStyle name="T_ChiTieu_KeHoach_2009_Nhucauvon_2010" xfId="5501"/>
    <cellStyle name="T_ChiTieu_KeHoach_2009_Nhucauvon_2010_6_BCXDCB_6thang_2010_BCH" xfId="5502"/>
    <cellStyle name="T_CHU THANH" xfId="5503"/>
    <cellStyle name="T_Danhmuc_Quyhoach2009" xfId="5504"/>
    <cellStyle name="T_Danhmuc_Quyhoach2009_6_Dieuchinh_6thang_2010_Totrinh_HDND" xfId="5505"/>
    <cellStyle name="T_Danhmuc_Quyhoach2009_BCXDCB_6thang_2010_BTV" xfId="5506"/>
    <cellStyle name="T_Danhmuc_Quyhoach2009_Bieu Bo sung_GuichiThu" xfId="5507"/>
    <cellStyle name="T_Danhmuc_Quyhoach2009_KH_DTXD_2011_KTNN_Ha" xfId="5508"/>
    <cellStyle name="T_Danhmuc_Quyhoach2009_KH_DTXD_2011_KTNN_Ha1" xfId="5509"/>
    <cellStyle name="T_Danhmuc_Quyhoach2009_Nhucauvon_2010" xfId="5510"/>
    <cellStyle name="T_Danhmuc_Quyhoach2009_Nhucauvon_2010_6_BCXDCB_6thang_2010_BCH" xfId="5511"/>
    <cellStyle name="T_denbu" xfId="5512"/>
    <cellStyle name="T_denbu_thanh hoa lap du an 062008" xfId="5513"/>
    <cellStyle name="T_Don co" xfId="5514"/>
    <cellStyle name="T_DT ha the cum dan cu Huynh Thi Thuy Tien" xfId="5515"/>
    <cellStyle name="T_DT NRTT va TBA 3P-320KVA khu dan cu phuong 3" xfId="5516"/>
    <cellStyle name="T_DT TBA 3P-320KVA DC" xfId="5517"/>
    <cellStyle name="T_dtTL598G1." xfId="5518"/>
    <cellStyle name="T_dtTL598G1._TMDTluong_540000(1)" xfId="5519"/>
    <cellStyle name="T_DTWB31" xfId="5520"/>
    <cellStyle name="T_Du toan NR 22KV-TBA 3P-100KVA Ngan hang Cong Thuong" xfId="5521"/>
    <cellStyle name="T_Duong TT xa Nam Khanh" xfId="5522"/>
    <cellStyle name="T_HC HTDL.Kenh Nhat" xfId="5523"/>
    <cellStyle name="T_HT CSCC cho Giong Rang DC" xfId="5524"/>
    <cellStyle name="T_KH trien khai von 2006-2010  &amp; 2007 theo QD313 _13.6.07" xfId="5537"/>
    <cellStyle name="T_KH Von Dieu tra CBMT 2009ngay3t12qh4t12" xfId="5538"/>
    <cellStyle name="T_KH Von Dieu tra CBMT 2009ngay3t12qh4t12_6_Dieuchinh_6thang_2010_Totrinh_HDND" xfId="5539"/>
    <cellStyle name="T_KH Von Dieu tra CBMT 2009ngay3t12qh4t12_BCXDCB_6thang_2010_BTV" xfId="5540"/>
    <cellStyle name="T_KH Von Dieu tra CBMT 2009ngay3t12qh4t12_Bieu Bo sung_GuichiThu" xfId="5541"/>
    <cellStyle name="T_KH Von Dieu tra CBMT 2009ngay3t12qh4t12_KH_DTXD_2011_KTNN_Ha" xfId="5542"/>
    <cellStyle name="T_KH Von Dieu tra CBMT 2009ngay3t12qh4t12_KH_DTXD_2011_KTNN_Ha1" xfId="5543"/>
    <cellStyle name="T_KH Von Dieu tra CBMT 2009ngay3t12qh4t12_Nhucauvon_2010" xfId="5544"/>
    <cellStyle name="T_KH Von Dieu tra CBMT 2009ngay3t12qh4t12_Nhucauvon_2010_6_BCXDCB_6thang_2010_BCH" xfId="5545"/>
    <cellStyle name="T_KH_2009_CongThuong" xfId="5546"/>
    <cellStyle name="T_KH_2009_CongThuong_6_Dieuchinh_6thang_2010_Totrinh_HDND" xfId="5547"/>
    <cellStyle name="T_KH_2009_CongThuong_BCXDCB_6thang_2010_BTV" xfId="5548"/>
    <cellStyle name="T_KH_2009_CongThuong_Bieu Bo sung_GuichiThu" xfId="5549"/>
    <cellStyle name="T_KH_2009_CongThuong_KH_DTXD_2011_KTNN_Ha" xfId="5550"/>
    <cellStyle name="T_KH_2009_CongThuong_KH_DTXD_2011_KTNN_Ha1" xfId="5551"/>
    <cellStyle name="T_KH_2009_CongThuong_Nhucauvon_2010" xfId="5552"/>
    <cellStyle name="T_KH_2009_CongThuong_Nhucauvon_2010_6_BCXDCB_6thang_2010_BCH" xfId="5553"/>
    <cellStyle name="T_KH_SXNL_2009" xfId="5554"/>
    <cellStyle name="T_KH_SXNL_2009_6_Dieuchinh_6thang_2010_Totrinh_HDND" xfId="5555"/>
    <cellStyle name="T_KH_SXNL_2009_BCXDCB_6thang_2010_BTV" xfId="5556"/>
    <cellStyle name="T_KH_SXNL_2009_Bieu Bo sung_GuichiThu" xfId="5557"/>
    <cellStyle name="T_KH_SXNL_2009_KH_DTXD_2011_KTNN_Ha" xfId="5558"/>
    <cellStyle name="T_KH_SXNL_2009_KH_DTXD_2011_KTNN_Ha1" xfId="5559"/>
    <cellStyle name="T_KH_SXNL_2009_Nhucauvon_2010" xfId="5560"/>
    <cellStyle name="T_KH_SXNL_2009_Nhucauvon_2010_6_BCXDCB_6thang_2010_BCH" xfId="5561"/>
    <cellStyle name="T_Khao satD1" xfId="5562"/>
    <cellStyle name="T_Khao satD1_Book1" xfId="5563"/>
    <cellStyle name="T_Khao satD1_Book2" xfId="5564"/>
    <cellStyle name="T_Khao satD1_thanh hoa lap du an 062008" xfId="5566"/>
    <cellStyle name="T_Khao satD1_TMDTluong_540000(1)" xfId="5565"/>
    <cellStyle name="T_KHKT_tong_quat_BK_(Pb_20.3)(1) (1)" xfId="5567"/>
    <cellStyle name="T_Khoi luong cac hang muc chi tiet-702" xfId="5568"/>
    <cellStyle name="T_Khoi luong cac hang muc chi tiet-702_Book1" xfId="5569"/>
    <cellStyle name="T_Khoi luong cac hang muc chi tiet-702_Book2" xfId="5570"/>
    <cellStyle name="T_Khoi luong cac hang muc chi tiet-702_thanh hoa lap du an 062008" xfId="5572"/>
    <cellStyle name="T_Khoi luong cac hang muc chi tiet-702_TMDTluong_540000(1)" xfId="5571"/>
    <cellStyle name="T_KHXDCB_2009_ HDND" xfId="5573"/>
    <cellStyle name="T_KHXDCB_2009_ HDND_6_Dieuchinh_6thang_2010_Totrinh_HDND" xfId="5574"/>
    <cellStyle name="T_KHXDCB_2009_ HDND_BCXDCB_6thang_2010_BTV" xfId="5575"/>
    <cellStyle name="T_KHXDCB_2009_ HDND_Bieu Bo sung_GuichiThu" xfId="5576"/>
    <cellStyle name="T_KHXDCB_2009_ HDND_KH_DTXD_2011_KTNN_Ha" xfId="5577"/>
    <cellStyle name="T_KHXDCB_2009_ HDND_KH_DTXD_2011_KTNN_Ha1" xfId="5578"/>
    <cellStyle name="T_KHXDCB_2009_ HDND_Nhucauvon_2010" xfId="5579"/>
    <cellStyle name="T_KHXDCB_2009_ HDND_Nhucauvon_2010_6_BCXDCB_6thang_2010_BCH" xfId="5580"/>
    <cellStyle name="T_Kiennghi_TTCP" xfId="5525"/>
    <cellStyle name="T_Kiennghi_TTCP_Bosung" xfId="5526"/>
    <cellStyle name="T_Kiennghi_TTCP_Bosung_lan2" xfId="5527"/>
    <cellStyle name="T_Kiennghibosungvon_TTCP_2" xfId="5528"/>
    <cellStyle name="T_Kl VL ranh" xfId="5529"/>
    <cellStyle name="T_Kl VL ranh_TMDTluong_540000(1)" xfId="5530"/>
    <cellStyle name="T_KLmoi thau-dt" xfId="5531"/>
    <cellStyle name="T_KLNMD1" xfId="5532"/>
    <cellStyle name="T_KLNMD1_Book1" xfId="5533"/>
    <cellStyle name="T_KLNMD1_Book2" xfId="5534"/>
    <cellStyle name="T_KLNMD1_thanh hoa lap du an 062008" xfId="5536"/>
    <cellStyle name="T_KLNMD1_TMDTluong_540000(1)" xfId="5535"/>
    <cellStyle name="T_Mau kiem ke" xfId="5581"/>
    <cellStyle name="T_Muc thu-chi KB Ha Tay" xfId="5582"/>
    <cellStyle name="T_Muc thu-chi KB Ha Tay_KHKT_tong_quat_BK_(Pb_20.3)(1) (1)" xfId="5583"/>
    <cellStyle name="T_Muc thu-chi KB Ha Tay_PL 2 (Nhan su)" xfId="5584"/>
    <cellStyle name="T_Muc thu-chi KB Ha Tay_PL1 " xfId="5585"/>
    <cellStyle name="T_Nhap" xfId="5587"/>
    <cellStyle name="T_Nhucauvon_2010" xfId="5588"/>
    <cellStyle name="T_Nhucauvon_2010_6_BCXDCB_6thang_2010_BCH" xfId="5589"/>
    <cellStyle name="T_NR 22KV - TBA 3P-320KVA, luoi ha the 3P-4D-380V  kho 4, xi nghiep luong thuc 1" xfId="5586"/>
    <cellStyle name="T_PBieu_2009" xfId="5590"/>
    <cellStyle name="T_Phan ha the" xfId="5593"/>
    <cellStyle name="T_Phanbotindung_2009_KH" xfId="5594"/>
    <cellStyle name="T_Phanbotindung_2009_KH_6_Dieuchinh_6thang_2010_Totrinh_HDND" xfId="5595"/>
    <cellStyle name="T_Phanbotindung_2009_KH_BCXDCB_6thang_2010_BTV" xfId="5596"/>
    <cellStyle name="T_Phanbotindung_2009_KH_Bieu Bo sung_GuichiThu" xfId="5597"/>
    <cellStyle name="T_Phanbotindung_2009_KH_KH_DTXD_2011_KTNN_Ha" xfId="5598"/>
    <cellStyle name="T_Phanbotindung_2009_KH_KH_DTXD_2011_KTNN_Ha1" xfId="5599"/>
    <cellStyle name="T_Phanbotindung_2009_KH_Nhucauvon_2010" xfId="5600"/>
    <cellStyle name="T_Phanbotindung_2009_KH_Nhucauvon_2010_6_BCXDCB_6thang_2010_BCH" xfId="5601"/>
    <cellStyle name="T_phu luc thoi gian kiem tra cac du an 8-2007" xfId="5602"/>
    <cellStyle name="T_PL 2 (Nhan su)" xfId="5591"/>
    <cellStyle name="T_PL1 " xfId="5592"/>
    <cellStyle name="T_QT di chuyen ca phe" xfId="5603"/>
    <cellStyle name="T_Sheet1" xfId="5604"/>
    <cellStyle name="T_Sheet1 2" xfId="5605"/>
    <cellStyle name="T_Sheet1 2 2" xfId="5606"/>
    <cellStyle name="T_Sheet1 2 3" xfId="5607"/>
    <cellStyle name="T_Sheet1 3" xfId="5608"/>
    <cellStyle name="T_Sheet1 4" xfId="5609"/>
    <cellStyle name="T_Sheet1 5" xfId="5610"/>
    <cellStyle name="T_Sheet1 6" xfId="5611"/>
    <cellStyle name="T_Sheet1 7" xfId="5612"/>
    <cellStyle name="T_Sheet1 8" xfId="5613"/>
    <cellStyle name="T_SuoiTon" xfId="5614"/>
    <cellStyle name="T_TD Buu dien XA HAU THAO LAN 3" xfId="5615"/>
    <cellStyle name="T_THKLTL702" xfId="5625"/>
    <cellStyle name="T_THKLTL702_Book1" xfId="5626"/>
    <cellStyle name="T_THKLTL702_Book2" xfId="5627"/>
    <cellStyle name="T_THKLTL702_thanh hoa lap du an 062008" xfId="5629"/>
    <cellStyle name="T_THKLTL702_TMDTluong_540000(1)" xfId="5628"/>
    <cellStyle name="T_Thong ke TDTKKT - Nam 2005" xfId="5630"/>
    <cellStyle name="T_Thuy loi Cau Nha Pha O Quy Ho, Sa Pa_So NN&amp;PTNT" xfId="5631"/>
    <cellStyle name="T_Tien luong" xfId="5616"/>
    <cellStyle name="T_Tien luong moi thau goi 1" xfId="5617"/>
    <cellStyle name="T_tien2004" xfId="5618"/>
    <cellStyle name="T_tien2004_Book1" xfId="5619"/>
    <cellStyle name="T_tien2004_Book2" xfId="5620"/>
    <cellStyle name="T_tien2004_thanh hoa lap du an 062008" xfId="5622"/>
    <cellStyle name="T_tien2004_TMDTluong_540000(1)" xfId="5621"/>
    <cellStyle name="T_TK_HT" xfId="5623"/>
    <cellStyle name="T_TMDTluong_540000(1)" xfId="5624"/>
    <cellStyle name="T_Worksheet in D: ... Hoan thien 5goi theo KL cu 28-06 4.Cong 5goi Coc 33-Km1+490.13 Cong coc 33-km1+490.13" xfId="5632"/>
    <cellStyle name="T_Worksheet in D: ... Hoan thien 5goi theo KL cu 28-06 4.Cong 5goi Coc 33-Km1+490.13 Cong coc 33-km1+490.13_TMDTluong_540000(1)" xfId="5633"/>
    <cellStyle name="T_ÿÿÿÿÿ" xfId="5634"/>
    <cellStyle name="Tan" xfId="5635"/>
    <cellStyle name="Text Indent A" xfId="5636"/>
    <cellStyle name="Text Indent B" xfId="5637"/>
    <cellStyle name="Text Indent C" xfId="5638"/>
    <cellStyle name="th" xfId="5650"/>
    <cellStyle name="th 2" xfId="5651"/>
    <cellStyle name="th 2 2" xfId="5652"/>
    <cellStyle name="th 2_KHKT_tong_quat_BK_(Pb_20.3)(1) (1)" xfId="5653"/>
    <cellStyle name="th 3" xfId="5654"/>
    <cellStyle name="th 4" xfId="5655"/>
    <cellStyle name="th 5" xfId="5656"/>
    <cellStyle name="th_KHKT_tong_quat_BK_(Pb_20.3)(1) (1)" xfId="5657"/>
    <cellStyle name="Thanh" xfId="5658"/>
    <cellStyle name="þ_x001d_ð¤_x000c_¯þ_x0014__x000d_¨þU_x0001_À_x0004_ _x0015__x000f__x0001__x0001_" xfId="5659"/>
    <cellStyle name="þ_x001d_ð·_x000c_æþ'_x000d_ßþU_x0001_Ø_x0005_ü_x0014__x0007__x0001__x0001_" xfId="5660"/>
    <cellStyle name="þ_x001d_ð·_x000c_æþ'_x000d_ßþU_x0001_Ø_x0005_ü_x0014__x0007__x0001__x0001_ 2" xfId="5661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5662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&#10;‹V_x000c_Ä^_x0006_&amp;‰G_x0008_&amp;‰W&#10;_x001f_ÉË?¸ÿ_x0013_È_x0006_??WV_x001e_Ø‹^&#10;‹v_x0006_ƒûÿt_x0007_F_x0008_&amp;‰\&#10;ƒ~_x000c_?u.F_x0008_&amp;ÿt_x0002_&amp;ÿ4&amp;" xfId="5663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5664"/>
    <cellStyle name="þ_x001d_ð·_x000c_æþ'_x000d_ßþU_x0001_Ø_x0005_ü_x0014__x0007__x0001__x0001__KHKT_tong_quat_BK_(Pb_20.3)(1) (1)" xfId="5665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5666"/>
    <cellStyle name="þð·æþ'_x000d_ßþUØü?ÿÿÿÿÿÿÿÿÿÿÿÿÿÿÿ¯?( ???¼$ÿÿÿÿ??????????????????Í!Ë??????????           ?????           ????Fþ?_x000d_FÆPš7Àt‹F‹V‰Fö‰VøÿvþFÆPš‚CÉË¸ÿU‹ìŽØ‹F&#10;‹VÄ^&amp;‰G&amp;‰W&#10;ÉË?¸ÿÈ??WVŽØ‹^&#10;‹vƒûÿtŽF&amp;‰\&#10;ƒ~?u.ŽF&amp;ÿt&amp;ÿ4&amp;" xfId="5667"/>
    <cellStyle name="þ_x001d_ðÇ%Uý—&amp;Hý9_x0008_Ÿ s&#10;_x0007__x0001__x0001_" xfId="5668"/>
    <cellStyle name="þ_x001d_ðÇ%Uý—&amp;Hý9_x0008_Ÿ s&#10;_x0007__x0001__x0001_ 2" xfId="5669"/>
    <cellStyle name="þ_x001d_ðÇ%Uý—&amp;Hý9_x0008_Ÿ s&#10;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5670"/>
    <cellStyle name="þ_x001d_ðÇ%Uý—&amp;Hý9_x0008_Ÿ s&#10;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2" xfId="5671"/>
    <cellStyle name="þ_x001d_ðK_x000c_Fý_x001b__x000d_9ýU_x0001_Ð_x0008_¦)_x0007__x0001__x0001_" xfId="5672"/>
    <cellStyle name="thuong-10" xfId="5673"/>
    <cellStyle name="thuong-11" xfId="5674"/>
    <cellStyle name="Thuyet minh" xfId="5675"/>
    <cellStyle name="Tiªu ®Ì" xfId="5639"/>
    <cellStyle name="Tieu_de_2" xfId="5640"/>
    <cellStyle name="TiÓu môc" xfId="5641"/>
    <cellStyle name="tit1" xfId="5642"/>
    <cellStyle name="tit2" xfId="5643"/>
    <cellStyle name="tit3" xfId="5644"/>
    <cellStyle name="tit4" xfId="5645"/>
    <cellStyle name="Title 2" xfId="5646"/>
    <cellStyle name="Tongcong" xfId="5647"/>
    <cellStyle name="Total 2" xfId="5648"/>
    <cellStyle name="ts" xfId="5649"/>
    <cellStyle name="UNIDAGSCode" xfId="5676"/>
    <cellStyle name="UNIDAGSCode2" xfId="5677"/>
    <cellStyle name="UNIDAGSCurrency" xfId="5678"/>
    <cellStyle name="UNIDAGSDate" xfId="5679"/>
    <cellStyle name="UNIDAGSPercent" xfId="5680"/>
    <cellStyle name="UNIDAGSPercent2" xfId="5681"/>
    <cellStyle name="Valuta (0)_CALPREZZ" xfId="5682"/>
    <cellStyle name="Valuta_ PESO ELETTR." xfId="5683"/>
    <cellStyle name="VANG1" xfId="5684"/>
    <cellStyle name="viet" xfId="5685"/>
    <cellStyle name="viet 2" xfId="5686"/>
    <cellStyle name="viet 2 2" xfId="5687"/>
    <cellStyle name="viet 2_KHKT_tong_quat_BK_(Pb_20.3)(1) (1)" xfId="5688"/>
    <cellStyle name="viet 3" xfId="5689"/>
    <cellStyle name="viet 4" xfId="5690"/>
    <cellStyle name="viet 5" xfId="5691"/>
    <cellStyle name="viet2" xfId="5692"/>
    <cellStyle name="viet2 2" xfId="5693"/>
    <cellStyle name="viet2 2 2" xfId="5694"/>
    <cellStyle name="viet2 2_KHKT_tong_quat_BK_(Pb_20.3)(1) (1)" xfId="5695"/>
    <cellStyle name="viet2 3" xfId="5696"/>
    <cellStyle name="viet2 4" xfId="5697"/>
    <cellStyle name="viet2 5" xfId="5698"/>
    <cellStyle name="viet2_KHKT_tong_quat_BK_(Pb_20.3)(1) (1)" xfId="5699"/>
    <cellStyle name="VN new romanNormal" xfId="5700"/>
    <cellStyle name="Vn Time 13" xfId="5701"/>
    <cellStyle name="Vn Time 14" xfId="5702"/>
    <cellStyle name="VN time new roman" xfId="5703"/>
    <cellStyle name="vn_time" xfId="5704"/>
    <cellStyle name="vnbo" xfId="5705"/>
    <cellStyle name="vnhead1" xfId="5726"/>
    <cellStyle name="vnhead2" xfId="5727"/>
    <cellStyle name="vnhead3" xfId="5728"/>
    <cellStyle name="vnhead3 2" xfId="5729"/>
    <cellStyle name="vnhead3 2 2" xfId="5730"/>
    <cellStyle name="vnhead3 2 3" xfId="5731"/>
    <cellStyle name="vnhead3 3" xfId="5732"/>
    <cellStyle name="vnhead3 4" xfId="5733"/>
    <cellStyle name="vnhead3 5" xfId="5734"/>
    <cellStyle name="vnhead3 6" xfId="5735"/>
    <cellStyle name="vnhead3 7" xfId="5736"/>
    <cellStyle name="vnhead3 8" xfId="5737"/>
    <cellStyle name="vnhead4" xfId="5738"/>
    <cellStyle name="vntxt1" xfId="5706"/>
    <cellStyle name="vntxt1 2" xfId="5707"/>
    <cellStyle name="vntxt1 2 2" xfId="5708"/>
    <cellStyle name="vntxt1 2 3" xfId="5709"/>
    <cellStyle name="vntxt1 3" xfId="5710"/>
    <cellStyle name="vntxt1 4" xfId="5711"/>
    <cellStyle name="vntxt1 5" xfId="5712"/>
    <cellStyle name="vntxt1 6" xfId="5713"/>
    <cellStyle name="vntxt1 7" xfId="5714"/>
    <cellStyle name="vntxt1 8" xfId="5715"/>
    <cellStyle name="vntxt2" xfId="5716"/>
    <cellStyle name="vntxt2 2" xfId="5717"/>
    <cellStyle name="vntxt2 2 2" xfId="5718"/>
    <cellStyle name="vntxt2 2 3" xfId="5719"/>
    <cellStyle name="vntxt2 3" xfId="5720"/>
    <cellStyle name="vntxt2 4" xfId="5721"/>
    <cellStyle name="vntxt2 5" xfId="5722"/>
    <cellStyle name="vntxt2 6" xfId="5723"/>
    <cellStyle name="vntxt2 7" xfId="5724"/>
    <cellStyle name="vntxt2 8" xfId="5725"/>
    <cellStyle name="Währung [0]_9. Fixed assets-Additions list" xfId="5739"/>
    <cellStyle name="Währung_9. Fixed assets-Additions list" xfId="5740"/>
    <cellStyle name="Walutowy [0]_Invoices2001Slovakia" xfId="5741"/>
    <cellStyle name="Walutowy_Invoices2001Slovakia" xfId="5742"/>
    <cellStyle name="Warning Text 2" xfId="5743"/>
    <cellStyle name="xan1" xfId="5744"/>
    <cellStyle name="xuan" xfId="5745"/>
    <cellStyle name="xuan 2" xfId="5746"/>
    <cellStyle name="xuan 3" xfId="5747"/>
    <cellStyle name="xuan 4" xfId="5748"/>
    <cellStyle name="xuan 5" xfId="5749"/>
    <cellStyle name="Zeilenebene_1_主营业务利润明细表" xfId="5750"/>
    <cellStyle name="センター" xfId="5751"/>
    <cellStyle name=" [0.00]_ Att. 1- Cover" xfId="5752"/>
    <cellStyle name="_ Att. 1- Cover" xfId="5753"/>
    <cellStyle name="?_ Att. 1- Cover" xfId="5754"/>
    <cellStyle name="똿뗦먛귟 [0.00]_PRODUCT DETAIL Q1" xfId="5755"/>
    <cellStyle name="똿뗦먛귟_PRODUCT DETAIL Q1" xfId="5756"/>
    <cellStyle name="믅됞 [0.00]_PRODUCT DETAIL Q1" xfId="5757"/>
    <cellStyle name="믅됞_PRODUCT DETAIL Q1" xfId="5758"/>
    <cellStyle name="백분율_††††† " xfId="5759"/>
    <cellStyle name="뷭?_BOOKSHIP" xfId="5760"/>
    <cellStyle name="안건회계법인" xfId="5761"/>
    <cellStyle name="안건회계법인 10" xfId="5762"/>
    <cellStyle name="안건회계법인 11" xfId="5763"/>
    <cellStyle name="안건회계법인 12" xfId="5764"/>
    <cellStyle name="안건회계법인 2" xfId="5765"/>
    <cellStyle name="안건회계법인 3" xfId="5766"/>
    <cellStyle name="안건회계법인 4" xfId="5767"/>
    <cellStyle name="안건회계법인 5" xfId="5768"/>
    <cellStyle name="안건회계법인 6" xfId="5769"/>
    <cellStyle name="안건회계법인 6 2" xfId="5770"/>
    <cellStyle name="안건회계법인 6 3" xfId="5771"/>
    <cellStyle name="안건회계법인 7" xfId="5772"/>
    <cellStyle name="안건회계법인 8" xfId="5773"/>
    <cellStyle name="안건회계법인 9" xfId="5774"/>
    <cellStyle name="콤마 [ - 유형1" xfId="5775"/>
    <cellStyle name="콤마 [ - 유형2" xfId="5776"/>
    <cellStyle name="콤마 [ - 유형3" xfId="5777"/>
    <cellStyle name="콤마 [ - 유형4" xfId="5778"/>
    <cellStyle name="콤마 [ - 유형5" xfId="5779"/>
    <cellStyle name="콤마 [ - 유형6" xfId="5780"/>
    <cellStyle name="콤마 [ - 유형7" xfId="5781"/>
    <cellStyle name="콤마 [ - 유형8" xfId="5782"/>
    <cellStyle name="콤마 [0]_ 비목별 월별기술 " xfId="5783"/>
    <cellStyle name="콤마_ 비목별 월별기술 " xfId="5784"/>
    <cellStyle name="통화 [0]_††††† " xfId="5785"/>
    <cellStyle name="통화_††††† " xfId="5786"/>
    <cellStyle name="표준_ 97년 경영분석(안)" xfId="5787"/>
    <cellStyle name="一般_00Q3902REV.1" xfId="5788"/>
    <cellStyle name="千位[0]_pldt" xfId="5789"/>
    <cellStyle name="千位_pldt" xfId="5790"/>
    <cellStyle name="千位分隔_PLDT" xfId="5791"/>
    <cellStyle name="千分位[0]_00Q3902REV.1" xfId="5792"/>
    <cellStyle name="千分位_00Q3902REV.1" xfId="5793"/>
    <cellStyle name="后继超级链接_销售公司-2002年报表体系（12.21）" xfId="5794"/>
    <cellStyle name="已瀏覽過的超連結" xfId="5795"/>
    <cellStyle name="常?_Sales Forecast - TCLVN" xfId="5796"/>
    <cellStyle name="常规_4403-200312" xfId="5797"/>
    <cellStyle name="桁区切り [0.00]_††††† " xfId="5798"/>
    <cellStyle name="桁区切り_††††† " xfId="5799"/>
    <cellStyle name="標準_#265_Rebates and Pricing" xfId="5800"/>
    <cellStyle name="貨幣 [0]_00Q3902REV.1" xfId="5801"/>
    <cellStyle name="貨幣[0]_BRE" xfId="5802"/>
    <cellStyle name="貨幣_00Q3902REV.1" xfId="5803"/>
    <cellStyle name="超级链接_销售公司-2002年报表体系（12.21）" xfId="5804"/>
    <cellStyle name="超連結" xfId="5805"/>
    <cellStyle name="超連結_x000f_" xfId="5806"/>
    <cellStyle name="超連結_x000d_" xfId="5807"/>
    <cellStyle name="超連結??汸" xfId="5808"/>
    <cellStyle name="超連結?w?" xfId="5809"/>
    <cellStyle name="超連結?潒?" xfId="5810"/>
    <cellStyle name="超連結♇⹡汸" xfId="5811"/>
    <cellStyle name="超連結⁷潒慭" xfId="5812"/>
    <cellStyle name="超連結敎w慭" xfId="5813"/>
    <cellStyle name="通貨 [0.00]_††††† " xfId="5814"/>
    <cellStyle name="通貨_††††† " xfId="5815"/>
    <cellStyle name="隨後的超連結" xfId="5816"/>
    <cellStyle name="隨後的超連結n_x0003_" xfId="5817"/>
    <cellStyle name="隨後的超連結n汸s?呃L" xfId="5818"/>
    <cellStyle name="隨後的超連結n汸s䱘呃L" xfId="5819"/>
    <cellStyle name="隨後的超連結s?呃L?R" xfId="5820"/>
    <cellStyle name="隨後的超連結s䱘呃L䄀R" xfId="58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KHDT%20LS/2.Phong%20DTXD/v&#7889;n/2021/TB%20gui%20C&#272;T/12-2599_Q&#272;_UBND_15_12_2020_5%20(i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iang/2021/KH%20DTC/KH%20VON%20DTC%202021/Giao%20chi%20tiet%20NSTW/QD2844/T12-giaovonNSTW2021_kemtheoQD%20va%20To%20trin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  <sheetName val="Chi tiết Goc -AB"/>
      <sheetName val="SILICATE"/>
      <sheetName val="V-M(Bdinh)"/>
      <sheetName val="PT ksat"/>
      <sheetName val="LUONG KS"/>
      <sheetName val="May"/>
      <sheetName val="heso"/>
      <sheetName val="PTDG"/>
      <sheetName val="THDT"/>
      <sheetName val="VAT LIEU"/>
      <sheetName val="DTCT"/>
      <sheetName val="ranh hong"/>
      <sheetName val="cot_xa"/>
      <sheetName val="giavl"/>
      <sheetName val="TT35"/>
      <sheetName val="MTO REV.2(ARMOR)"/>
      <sheetName val="??-BLDG"/>
      <sheetName val="Sheet3"/>
      <sheetName val="Sheet1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TN"/>
      <sheetName val="ND"/>
      <sheetName val="DATA"/>
      <sheetName val="luong"/>
      <sheetName val="NhanCong"/>
      <sheetName val="Ts"/>
      <sheetName val="__-BLDG"/>
      <sheetName val="A1.8 NhIII (1050k)"/>
      <sheetName val="Nhan cong nhom I"/>
      <sheetName val="Luong TT05"/>
      <sheetName val="10_VC đ. ngắn"/>
      <sheetName val="MAIN GATE 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"/>
      <sheetName val="Sheet1"/>
      <sheetName val="조명시설"/>
      <sheetName val="DON GIA CAN THO"/>
      <sheetName val="DC"/>
      <sheetName val="NL"/>
      <sheetName val="DON GIA TRAM (3)"/>
      <sheetName val="dongia"/>
      <sheetName val="XT_Buoc 3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PU_ITALY_"/>
      <sheetName val="TH_DZ35"/>
      <sheetName val="Tro_giup"/>
      <sheetName val="DON_GIA_CAN_THO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A1.CN"/>
      <sheetName val="Đầu vào"/>
      <sheetName val="dnc4"/>
      <sheetName val="갑지"/>
      <sheetName val="Adix A"/>
      <sheetName val="침하계"/>
      <sheetName val="BETON"/>
      <sheetName val="24-ACMV"/>
      <sheetName val="dg67-1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G-VL"/>
      <sheetName val="PTDGCT"/>
      <sheetName val="VL"/>
      <sheetName val="PTDG"/>
      <sheetName val="So doi chieu LC"/>
      <sheetName val="phuluc1"/>
      <sheetName val="May"/>
      <sheetName val="CBKC-110"/>
      <sheetName val="chiet tinh"/>
      <sheetName val="Ng.hàng xà+bulong"/>
      <sheetName val="366"/>
      <sheetName val="TH_CNO"/>
      <sheetName val="NK_CHUNG"/>
      <sheetName val="CT vat lieu"/>
      <sheetName val="vcdngan"/>
      <sheetName val="SL"/>
      <sheetName val="DG DZ"/>
      <sheetName val="DG TBA"/>
      <sheetName val="DGXD"/>
      <sheetName val="TBA"/>
      <sheetName val="4.PTDG"/>
      <sheetName val="TONG HOP T5 1998"/>
      <sheetName val="Du_lieu"/>
      <sheetName val="project management"/>
      <sheetName val="DG thep ma kem"/>
      <sheetName val="dm366"/>
      <sheetName val="실행철강하도"/>
      <sheetName val="SITE-E"/>
      <sheetName val="chitimc"/>
      <sheetName val="giathanh1"/>
      <sheetName val="THVT"/>
      <sheetName val="P"/>
      <sheetName val="MAIN GATE HOUSE"/>
      <sheetName val="O20"/>
      <sheetName val="집계표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Dulieu"/>
      <sheetName val="K95"/>
      <sheetName val="K98"/>
      <sheetName val="LaborPY"/>
      <sheetName val="LaborKH"/>
      <sheetName val="Equip "/>
      <sheetName val="Material"/>
      <sheetName val="KPTH-T12"/>
      <sheetName val="Thamgia-T10"/>
      <sheetName val="Ts"/>
      <sheetName val="DM"/>
      <sheetName val="DM 6061"/>
      <sheetName val="Gia"/>
      <sheetName val="bt19"/>
      <sheetName val="Btr25"/>
      <sheetName val="Bang KL"/>
      <sheetName val="A1, May"/>
      <sheetName val="Máy"/>
      <sheetName val="Vat lieu"/>
      <sheetName val="????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damgiua"/>
      <sheetName val="dgct"/>
      <sheetName val="Cp&gt;10-Ln&lt;10"/>
      <sheetName val="Ln&lt;20"/>
      <sheetName val="EIRR&gt;1&lt;1"/>
      <sheetName val="EIRR&gt; 2"/>
      <sheetName val="EIRR&lt;2"/>
      <sheetName val="Sheet2"/>
      <sheetName val="Chenh lech vat tu"/>
      <sheetName val="XD"/>
      <sheetName val="Cuongricc"/>
      <sheetName val="CT-35"/>
      <sheetName val="CT-0.4KV"/>
      <sheetName val="Data Input"/>
      <sheetName val="Keothep"/>
      <sheetName val="Re-bar"/>
      <sheetName val="DLDTLN"/>
      <sheetName val="차액보증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WT-LIST"/>
      <sheetName val="EXTERNAL"/>
      <sheetName val="Trạm biến áp"/>
      <sheetName val="Đơn Giá "/>
      <sheetName val="Chi tiet XD TBA"/>
      <sheetName val="Giá"/>
      <sheetName val="DM1776"/>
      <sheetName val="DM228"/>
      <sheetName val="DM4970"/>
      <sheetName val="Camay_DP"/>
      <sheetName val="DM6061"/>
      <sheetName val="Luong2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TXL"/>
      <sheetName val="DonGiaLD"/>
      <sheetName val="Gia vat tu"/>
      <sheetName val="6787CWFASE2CASE2_00.xls"/>
      <sheetName val="list"/>
      <sheetName val="T&amp;D"/>
      <sheetName val="Ca máy"/>
      <sheetName val="Cước VC + ĐM CP Tư vấn"/>
      <sheetName val="Dự toán"/>
      <sheetName val="Đơn Giá TH"/>
      <sheetName val="Nhân công"/>
      <sheetName val="Phân tích"/>
      <sheetName val="Hệ số"/>
      <sheetName val="C.P Thiết bị"/>
      <sheetName val="T.H Kinh phí"/>
      <sheetName val="Vật tư"/>
      <sheetName val="Trang bìa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7606-TBA"/>
      <sheetName val="7606-ĐZ"/>
      <sheetName val="CT1"/>
      <sheetName val="dg7606"/>
      <sheetName val="DM 67"/>
      <sheetName val="DG1426"/>
      <sheetName val="KH-Q1,Q2,01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MTL$-INTER"/>
      <sheetName val="KL Chi tiết Xây tô"/>
      <sheetName val="Barrem"/>
      <sheetName val="07Base Cost"/>
      <sheetName val="Chi tiet KL"/>
      <sheetName val="Tổng hợp KL"/>
      <sheetName val="BM"/>
      <sheetName val="Xay lapduongR3"/>
      <sheetName val="chiettinh"/>
      <sheetName val="#REF!"/>
      <sheetName val="Cong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DGsuyrong"/>
      <sheetName val="PhanTichVua"/>
      <sheetName val="PhanTichVT"/>
      <sheetName val="KhoiluongDT"/>
      <sheetName val="I-KAMAR"/>
      <sheetName val="DETAIL "/>
      <sheetName val="Phan khai KLuong"/>
      <sheetName val="Duphong"/>
      <sheetName val="CE(E)"/>
      <sheetName val="CE(M)"/>
      <sheetName val="Project Data"/>
      <sheetName val="負荷集計（断熱不燃）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se"/>
      <sheetName val="DGG"/>
      <sheetName val="INDEX"/>
      <sheetName val="Area Cal"/>
      <sheetName val="PAGE 1"/>
      <sheetName val="6PILE  (돌출)"/>
      <sheetName val="6MONTHS"/>
      <sheetName val="GTTBA"/>
      <sheetName val="____"/>
      <sheetName val="___S"/>
      <sheetName val="___"/>
      <sheetName val="__"/>
      <sheetName val="______"/>
      <sheetName val="7606"/>
      <sheetName val="토공"/>
      <sheetName val="Formwork"/>
      <sheetName val="DG7606DZ"/>
      <sheetName val="GAEYO"/>
      <sheetName val="실행"/>
      <sheetName val="갑지1"/>
      <sheetName val="Duc_bk"/>
      <sheetName val="CANDOI"/>
      <sheetName val="MATK"/>
      <sheetName val="NHATKY"/>
      <sheetName val="Standardwerte"/>
      <sheetName val="BKBANRA"/>
      <sheetName val="BKMUAVAO"/>
      <sheetName val="INFO"/>
      <sheetName val="Summary"/>
      <sheetName val="Đầu tư"/>
      <sheetName val="dg tphcm"/>
      <sheetName val="Vat tu XD"/>
      <sheetName val="BIDDING-SUM"/>
      <sheetName val="NVL"/>
      <sheetName val="Loại Vật tư"/>
      <sheetName val="DTICH"/>
      <sheetName val="tonghop"/>
      <sheetName val="DATA2"/>
      <sheetName val="DUCVIETPQ"/>
      <sheetName val="INFOR-ST"/>
      <sheetName val="T.KÊ K.CẤU"/>
      <sheetName val="Bill 01 - CTN"/>
      <sheetName val="Bill 2.2 Villa 2 beds"/>
      <sheetName val="Harga ME "/>
      <sheetName val="RATE"/>
      <sheetName val="Alat"/>
      <sheetName val="Analisa Gabungan"/>
      <sheetName val="Sub"/>
      <sheetName val="D&amp;W"/>
      <sheetName val="DL"/>
      <sheetName val="SEX"/>
      <sheetName val="Measure 1306"/>
      <sheetName val="0"/>
      <sheetName val="gia cong tac"/>
      <sheetName val="Door and window"/>
      <sheetName val="Sheet4"/>
      <sheetName val="Supplier"/>
      <sheetName val=" Bill.5-Earthing.2 - Add Works"/>
      <sheetName val="SP10"/>
      <sheetName val="Setting"/>
      <sheetName val="Settings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LEGEND"/>
      <sheetName val="project_management"/>
      <sheetName val="MAIN_GATE_HOUSE"/>
      <sheetName val="REINF_"/>
      <sheetName val="Du_toan"/>
      <sheetName val="Bang_KL"/>
      <sheetName val="MH_RATE"/>
      <sheetName val="Lcau_-_Lxuc"/>
      <sheetName val="PRI-LS"/>
      <sheetName val="NKC6"/>
      <sheetName val="ESTI."/>
      <sheetName val="database"/>
      <sheetName val="inpukeoI"/>
      <sheetName val="Tower - Concrete Works"/>
      <sheetName val="Bill-04 ket cau thap- UNI"/>
      <sheetName val="PEDESB"/>
      <sheetName val="TH Vat tu"/>
      <sheetName val="Cửa"/>
      <sheetName val="Bang trong luong rieng thep"/>
      <sheetName val="DTXD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CPDDII"/>
      <sheetName val="Note"/>
      <sheetName val="DLdauvao"/>
      <sheetName val="CẤP THOÁT NƯỚC"/>
      <sheetName val="TH MTC"/>
      <sheetName val="TH N.Cong"/>
      <sheetName val="DG-TNHC-85"/>
      <sheetName val="Dia"/>
      <sheetName val="THDT goi thau TB"/>
      <sheetName val="Tien do TV"/>
      <sheetName val="QD957"/>
      <sheetName val="Chenh lech ca may"/>
      <sheetName val="TLg CN&amp;Laixe"/>
      <sheetName val="TLg CN&amp;Laixe (2)"/>
      <sheetName val="TLg Laitau"/>
      <sheetName val="TLg Laitau (2)"/>
      <sheetName val="TK-COL"/>
      <sheetName val="02_Dulieu_Cua"/>
      <sheetName val="DK"/>
      <sheetName val="Isolasi Luar Dalam"/>
      <sheetName val="Isolasi Luar"/>
      <sheetName val="bridge # 1"/>
      <sheetName val="HMCV"/>
      <sheetName val="CauKien"/>
      <sheetName val="Bang 3_Chi tiet phan Dz"/>
      <sheetName val="KHOI LUONG"/>
      <sheetName val="HVAC.BLOCK B4"/>
      <sheetName val="KL san lap"/>
      <sheetName val="Chi tiet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PS-Labour_M"/>
      <sheetName val="BẢNG KHỐI LƯỢNG TỔNG HỢP"/>
      <sheetName val="CTKL KTX HT"/>
      <sheetName val="VND"/>
      <sheetName val="Buy vs. Lease Car"/>
      <sheetName val="Hardware"/>
      <sheetName val="HWW"/>
      <sheetName val="TH_CPTB"/>
      <sheetName val="CP Khac cuoc VC"/>
      <sheetName val="新规"/>
      <sheetName val="Code"/>
      <sheetName val="Budget Code"/>
      <sheetName val="Master"/>
      <sheetName val="2.Chiet tinh"/>
      <sheetName val="daf-3(OK)"/>
      <sheetName val="daf-7(OK)"/>
      <sheetName val="subcon sched"/>
      <sheetName val="SourceData"/>
      <sheetName val="13-Cốt thép (10mm&lt;D≤18mm) FO16"/>
      <sheetName val="du lieu du toan"/>
      <sheetName val="IBASE"/>
      <sheetName val="A1"/>
      <sheetName val="PRE (E)"/>
      <sheetName val="Z"/>
      <sheetName val="NHÀ NHẬP LIỆU"/>
      <sheetName val="MÓNG SILO"/>
      <sheetName val="Tong du toan"/>
      <sheetName val="Bill 2 - ketcau"/>
      <sheetName val="Chi tiet lan can"/>
      <sheetName val="dghn"/>
      <sheetName val="DANHMUC"/>
      <sheetName val="RAB_AR&amp;STR2"/>
      <sheetName val="chi_tiet_TBA2"/>
      <sheetName val="chi_tiet_C2"/>
      <sheetName val="Customize_Your_Purchase_Order2"/>
      <sheetName val="CHITIET_VL-NC-TT-3p1"/>
      <sheetName val="HĐ_ngoài1"/>
      <sheetName val="XT_Buoc_31"/>
      <sheetName val="dongia_(2)1"/>
      <sheetName val="Adix_A1"/>
      <sheetName val="S-curve_1"/>
      <sheetName val="So_doi_chieu_LC1"/>
      <sheetName val="Equip_"/>
      <sheetName val="A1_CN"/>
      <sheetName val="Đầu_vào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Bill_1_Quy_dinh_chung"/>
      <sheetName val="1_R18_BF"/>
      <sheetName val="6_External_works-R18"/>
      <sheetName val="Phan_khai_KLuong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Loại_Vật_tư"/>
      <sheetName val="DM_67"/>
      <sheetName val="Đầu_tư"/>
      <sheetName val="dg_tphcm"/>
      <sheetName val="T_KÊ_K_CẤU"/>
      <sheetName val="4_PTDG"/>
      <sheetName val="A1,_May"/>
      <sheetName val="Vat_lieu"/>
      <sheetName val="Door_and_window"/>
      <sheetName val="Project_Data"/>
      <sheetName val="EIRR&gt;_2"/>
      <sheetName val="6PILE__(돌출)"/>
      <sheetName val="HÐ_ngoài1"/>
      <sheetName val="Xay_lapduongR3"/>
      <sheetName val="wsLists"/>
      <sheetName val="PU_ITALY_4"/>
      <sheetName val="Tro_giup4"/>
      <sheetName val="TH_DZ354"/>
      <sheetName val="CHITIET_VL-NC-TT_-1p2"/>
      <sheetName val="TONG_HOP_VL-NC_TT2"/>
      <sheetName val="KPVC-BD_2"/>
      <sheetName val="Don_gi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/>
      <sheetData sheetId="604"/>
      <sheetData sheetId="605"/>
      <sheetData sheetId="606"/>
      <sheetData sheetId="60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1 THTW"/>
      <sheetName val="B1 THDP"/>
      <sheetName val="Bieu2 TW trong nuoc"/>
      <sheetName val="B3 ODA"/>
      <sheetName val="B1 THDP (2)"/>
      <sheetName val="TH NSĐP"/>
      <sheetName val="BieuNSĐP (banluu)"/>
      <sheetName val="BieuNSĐP 2021"/>
      <sheetName val="BieuNSĐP 2021 (banluu)"/>
      <sheetName val="Bieu4 nguon thu"/>
      <sheetName val="Sheet2"/>
      <sheetName val="BieuNSTW trong nuoc (2)"/>
      <sheetName val="Bieuthuphi"/>
      <sheetName val="foxz"/>
      <sheetName val="foxz_2"/>
      <sheetName val="foxz_3"/>
      <sheetName val="foxz_4"/>
      <sheetName val="Bieu 1_TH"/>
      <sheetName val="Bieu 2_BieuNSĐP"/>
      <sheetName val="Bieu3 TW trong nuoc "/>
      <sheetName val="Bieu4 ODA"/>
      <sheetName val="Bieu5-QH"/>
      <sheetName val="Bieu2a_NoDCB_ngoai danh mục"/>
      <sheetName val="Bieu 2b_CBDT"/>
      <sheetName val="Bieu 2b_CBDT (1)"/>
      <sheetName val="Bieu 2c_DA huyện qly"/>
      <sheetName val="Bieu 2a_ Danh mục dưới 300tr"/>
      <sheetName val="BieuNSTW trong nuoc"/>
      <sheetName val="Bieu2 TW trong nuoc _HT"/>
      <sheetName val="Bieu2 TW trong nuoc chuyentiep"/>
      <sheetName val="Bieu2 TW trong nuoc _KCM"/>
      <sheetName val="BieuNSĐP Hoanthanh"/>
      <sheetName val="BieuNSĐP chuyểntiep"/>
      <sheetName val="BieuNSĐP kcm"/>
      <sheetName val="thaydoi"/>
      <sheetName val="NSDP_No"/>
      <sheetName val="NSĐP_chuyentiep"/>
      <sheetName val="NSĐP KCM"/>
      <sheetName val="Sheet1"/>
      <sheetName val="NhucauvonTrunguong_guiBKH"/>
      <sheetName val="Danh mục ngoài trung hạn 16-20"/>
      <sheetName val="Sheet3"/>
      <sheetName val="Tamung+NOVAY"/>
      <sheetName val="Ungtruoc"/>
      <sheetName val="Bieu6_NoDCB(thamkhao)"/>
      <sheetName val="SN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4">
          <cell r="R124">
            <v>1000</v>
          </cell>
        </row>
      </sheetData>
      <sheetData sheetId="19"/>
      <sheetData sheetId="20">
        <row r="36">
          <cell r="AG36">
            <v>76312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AK14">
            <v>734948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9">
          <cell r="T69">
            <v>89903</v>
          </cell>
        </row>
      </sheetData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 TW trong nuoc "/>
      <sheetName val="Bieu2 ODA"/>
    </sheetNames>
    <sheetDataSet>
      <sheetData sheetId="0">
        <row r="12">
          <cell r="AH12">
            <v>759324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view="pageBreakPreview" topLeftCell="A22" zoomScale="70" zoomScaleNormal="82" zoomScaleSheetLayoutView="70" workbookViewId="0">
      <selection activeCell="A3" sqref="A3:E3"/>
    </sheetView>
  </sheetViews>
  <sheetFormatPr defaultRowHeight="15"/>
  <cols>
    <col min="1" max="1" width="14" customWidth="1"/>
    <col min="2" max="2" width="68.140625" customWidth="1"/>
    <col min="3" max="4" width="46.42578125" customWidth="1"/>
    <col min="5" max="5" width="44" customWidth="1"/>
  </cols>
  <sheetData>
    <row r="1" spans="1:38" ht="20.25">
      <c r="A1" s="160" t="s">
        <v>235</v>
      </c>
      <c r="B1" s="160"/>
      <c r="C1" s="160"/>
      <c r="D1" s="160"/>
      <c r="E1" s="160"/>
    </row>
    <row r="2" spans="1:38" ht="20.25">
      <c r="A2" s="160" t="s">
        <v>236</v>
      </c>
      <c r="B2" s="160"/>
      <c r="C2" s="160"/>
      <c r="D2" s="160"/>
      <c r="E2" s="160"/>
    </row>
    <row r="3" spans="1:38" ht="18.75" customHeight="1">
      <c r="A3" s="161" t="s">
        <v>250</v>
      </c>
      <c r="B3" s="161"/>
      <c r="C3" s="161"/>
      <c r="D3" s="161"/>
      <c r="E3" s="161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8.75">
      <c r="A4" s="85"/>
      <c r="B4" s="85"/>
      <c r="C4" s="86"/>
      <c r="D4" s="86"/>
      <c r="E4" s="85"/>
    </row>
    <row r="5" spans="1:38" ht="29.25" customHeight="1">
      <c r="A5" s="156"/>
      <c r="B5" s="156"/>
      <c r="C5" s="157" t="s">
        <v>237</v>
      </c>
      <c r="D5" s="158"/>
      <c r="E5" s="159"/>
    </row>
    <row r="6" spans="1:38" ht="20.25">
      <c r="A6" s="156"/>
      <c r="B6" s="156"/>
      <c r="C6" s="154" t="s">
        <v>233</v>
      </c>
      <c r="D6" s="156" t="s">
        <v>28</v>
      </c>
      <c r="E6" s="156"/>
    </row>
    <row r="7" spans="1:38" ht="44.25" customHeight="1">
      <c r="A7" s="156"/>
      <c r="B7" s="156"/>
      <c r="C7" s="155"/>
      <c r="D7" s="88" t="s">
        <v>234</v>
      </c>
      <c r="E7" s="88" t="s">
        <v>238</v>
      </c>
    </row>
    <row r="8" spans="1:38" s="114" customFormat="1" ht="20.25">
      <c r="A8" s="113">
        <v>1</v>
      </c>
      <c r="B8" s="113">
        <v>2</v>
      </c>
      <c r="C8" s="113">
        <v>3</v>
      </c>
      <c r="D8" s="113">
        <v>4</v>
      </c>
      <c r="E8" s="113">
        <v>5</v>
      </c>
    </row>
    <row r="9" spans="1:38" ht="30.75" customHeight="1">
      <c r="A9" s="89"/>
      <c r="B9" s="90" t="s">
        <v>31</v>
      </c>
      <c r="C9" s="91">
        <f>SUM(C10:C17)+SUM(C25:C26)</f>
        <v>8157320</v>
      </c>
      <c r="D9" s="91">
        <f>SUM(D10:D17)+SUM(D25:D26)</f>
        <v>6856020</v>
      </c>
      <c r="E9" s="91">
        <f>SUM(E10:E17)+SUM(E25:E26)</f>
        <v>1301300</v>
      </c>
    </row>
    <row r="10" spans="1:38" ht="30.75" customHeight="1">
      <c r="A10" s="92">
        <v>1</v>
      </c>
      <c r="B10" s="93" t="s">
        <v>32</v>
      </c>
      <c r="C10" s="94">
        <f>D10+E10</f>
        <v>106998</v>
      </c>
      <c r="D10" s="94">
        <v>106998</v>
      </c>
      <c r="E10" s="94"/>
    </row>
    <row r="11" spans="1:38" ht="30.75" customHeight="1">
      <c r="A11" s="92">
        <v>2</v>
      </c>
      <c r="B11" s="95" t="s">
        <v>239</v>
      </c>
      <c r="C11" s="94">
        <f t="shared" ref="C11:C16" si="0">D11+E11</f>
        <v>54856</v>
      </c>
      <c r="D11" s="96">
        <v>45000</v>
      </c>
      <c r="E11" s="96">
        <v>9856</v>
      </c>
    </row>
    <row r="12" spans="1:38" ht="30.75" customHeight="1">
      <c r="A12" s="92">
        <v>3</v>
      </c>
      <c r="B12" s="95" t="s">
        <v>240</v>
      </c>
      <c r="C12" s="94">
        <f t="shared" si="0"/>
        <v>50000</v>
      </c>
      <c r="D12" s="96">
        <v>50000</v>
      </c>
      <c r="E12" s="97"/>
    </row>
    <row r="13" spans="1:38" ht="30.75" customHeight="1">
      <c r="A13" s="92">
        <v>4</v>
      </c>
      <c r="B13" s="98" t="s">
        <v>59</v>
      </c>
      <c r="C13" s="94">
        <f t="shared" si="0"/>
        <v>3837</v>
      </c>
      <c r="D13" s="96">
        <v>3837</v>
      </c>
      <c r="E13" s="99"/>
    </row>
    <row r="14" spans="1:38" ht="30.75" customHeight="1">
      <c r="A14" s="92">
        <v>5</v>
      </c>
      <c r="B14" s="95" t="s">
        <v>241</v>
      </c>
      <c r="C14" s="94">
        <f t="shared" si="0"/>
        <v>65000</v>
      </c>
      <c r="D14" s="96">
        <v>65000</v>
      </c>
      <c r="E14" s="100"/>
    </row>
    <row r="15" spans="1:38" ht="30.75" customHeight="1">
      <c r="A15" s="92">
        <v>6</v>
      </c>
      <c r="B15" s="98" t="s">
        <v>242</v>
      </c>
      <c r="C15" s="94">
        <f t="shared" si="0"/>
        <v>330000</v>
      </c>
      <c r="D15" s="96">
        <v>330000</v>
      </c>
      <c r="E15" s="100"/>
    </row>
    <row r="16" spans="1:38" ht="30.75" customHeight="1">
      <c r="A16" s="92">
        <v>7</v>
      </c>
      <c r="B16" s="98" t="s">
        <v>243</v>
      </c>
      <c r="C16" s="94">
        <f t="shared" si="0"/>
        <v>68613</v>
      </c>
      <c r="D16" s="99"/>
      <c r="E16" s="94">
        <v>68613</v>
      </c>
    </row>
    <row r="17" spans="1:5" ht="30.75" customHeight="1">
      <c r="A17" s="92">
        <v>8</v>
      </c>
      <c r="B17" s="98" t="s">
        <v>244</v>
      </c>
      <c r="C17" s="94">
        <f>SUM(C18:C24)</f>
        <v>4126175</v>
      </c>
      <c r="D17" s="94">
        <f>SUM(D18:D24)</f>
        <v>3755185</v>
      </c>
      <c r="E17" s="94">
        <f>SUM(E18:E24)</f>
        <v>370990</v>
      </c>
    </row>
    <row r="18" spans="1:5" ht="37.5" customHeight="1">
      <c r="A18" s="101" t="s">
        <v>137</v>
      </c>
      <c r="B18" s="102" t="s">
        <v>64</v>
      </c>
      <c r="C18" s="103">
        <f>D18+E18</f>
        <v>550463</v>
      </c>
      <c r="D18" s="103">
        <v>326211</v>
      </c>
      <c r="E18" s="103">
        <v>224252</v>
      </c>
    </row>
    <row r="19" spans="1:5" ht="30.75" customHeight="1">
      <c r="A19" s="101" t="s">
        <v>137</v>
      </c>
      <c r="B19" s="104" t="s">
        <v>71</v>
      </c>
      <c r="C19" s="103">
        <f t="shared" ref="C19:C26" si="1">D19+E19</f>
        <v>584533</v>
      </c>
      <c r="D19" s="103">
        <v>584533</v>
      </c>
      <c r="E19" s="105"/>
    </row>
    <row r="20" spans="1:5" ht="30.75" customHeight="1">
      <c r="A20" s="101" t="s">
        <v>137</v>
      </c>
      <c r="B20" s="102" t="s">
        <v>245</v>
      </c>
      <c r="C20" s="103">
        <f t="shared" si="1"/>
        <v>191063</v>
      </c>
      <c r="D20" s="103">
        <v>65385</v>
      </c>
      <c r="E20" s="105">
        <v>125678</v>
      </c>
    </row>
    <row r="21" spans="1:5" ht="30.75" customHeight="1">
      <c r="A21" s="101" t="s">
        <v>137</v>
      </c>
      <c r="B21" s="102" t="s">
        <v>88</v>
      </c>
      <c r="C21" s="103">
        <f t="shared" si="1"/>
        <v>2447273</v>
      </c>
      <c r="D21" s="103">
        <v>2426213</v>
      </c>
      <c r="E21" s="105">
        <v>21060</v>
      </c>
    </row>
    <row r="22" spans="1:5" ht="30.75" customHeight="1">
      <c r="A22" s="101" t="s">
        <v>137</v>
      </c>
      <c r="B22" s="106" t="s">
        <v>121</v>
      </c>
      <c r="C22" s="103">
        <f t="shared" si="1"/>
        <v>92843</v>
      </c>
      <c r="D22" s="107">
        <v>92843</v>
      </c>
      <c r="E22" s="107"/>
    </row>
    <row r="23" spans="1:5" ht="30.75" customHeight="1">
      <c r="A23" s="101" t="s">
        <v>137</v>
      </c>
      <c r="B23" s="102" t="s">
        <v>246</v>
      </c>
      <c r="C23" s="103">
        <f t="shared" si="1"/>
        <v>200000</v>
      </c>
      <c r="D23" s="107">
        <v>200000</v>
      </c>
      <c r="E23" s="105"/>
    </row>
    <row r="24" spans="1:5" ht="30.75" customHeight="1">
      <c r="A24" s="101" t="s">
        <v>137</v>
      </c>
      <c r="B24" s="108" t="s">
        <v>247</v>
      </c>
      <c r="C24" s="103">
        <f t="shared" si="1"/>
        <v>60000</v>
      </c>
      <c r="D24" s="109">
        <v>60000</v>
      </c>
      <c r="E24" s="109"/>
    </row>
    <row r="25" spans="1:5" ht="30.75" customHeight="1">
      <c r="A25" s="92">
        <v>9</v>
      </c>
      <c r="B25" s="98" t="s">
        <v>124</v>
      </c>
      <c r="C25" s="96">
        <f t="shared" si="1"/>
        <v>851841</v>
      </c>
      <c r="D25" s="110"/>
      <c r="E25" s="110">
        <v>851841</v>
      </c>
    </row>
    <row r="26" spans="1:5" ht="43.5" customHeight="1">
      <c r="A26" s="92">
        <v>10</v>
      </c>
      <c r="B26" s="112" t="s">
        <v>248</v>
      </c>
      <c r="C26" s="96">
        <f t="shared" si="1"/>
        <v>2500000</v>
      </c>
      <c r="D26" s="100">
        <v>2500000</v>
      </c>
      <c r="E26" s="100"/>
    </row>
  </sheetData>
  <mergeCells count="8">
    <mergeCell ref="C6:C7"/>
    <mergeCell ref="D6:E6"/>
    <mergeCell ref="C5:E5"/>
    <mergeCell ref="A1:E1"/>
    <mergeCell ref="A2:E2"/>
    <mergeCell ref="A3:E3"/>
    <mergeCell ref="A5:A7"/>
    <mergeCell ref="B5:B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9"/>
  <sheetViews>
    <sheetView showZeros="0" tabSelected="1" topLeftCell="A49" zoomScale="70" zoomScaleNormal="70" zoomScaleSheetLayoutView="66" zoomScalePageLayoutView="55" workbookViewId="0">
      <selection activeCell="AK53" sqref="AK53"/>
    </sheetView>
  </sheetViews>
  <sheetFormatPr defaultColWidth="10.42578125" defaultRowHeight="18.75"/>
  <cols>
    <col min="1" max="1" width="8.7109375" style="42" customWidth="1"/>
    <col min="2" max="2" width="72.5703125" style="43" customWidth="1"/>
    <col min="3" max="3" width="13" style="44" hidden="1" customWidth="1"/>
    <col min="4" max="4" width="14.42578125" style="44" hidden="1" customWidth="1"/>
    <col min="5" max="5" width="11.7109375" style="44" hidden="1" customWidth="1"/>
    <col min="6" max="6" width="44" style="44" customWidth="1"/>
    <col min="7" max="7" width="16.5703125" style="45" customWidth="1"/>
    <col min="8" max="8" width="18.7109375" style="45" customWidth="1"/>
    <col min="9" max="9" width="18.5703125" style="45" hidden="1" customWidth="1"/>
    <col min="10" max="10" width="17.7109375" style="45" hidden="1" customWidth="1"/>
    <col min="11" max="12" width="12.42578125" style="46" hidden="1" customWidth="1"/>
    <col min="13" max="13" width="15.7109375" style="45" hidden="1" customWidth="1"/>
    <col min="14" max="14" width="13" style="45" hidden="1" customWidth="1"/>
    <col min="15" max="15" width="16.28515625" style="45" hidden="1" customWidth="1"/>
    <col min="16" max="16" width="13.85546875" style="45" hidden="1" customWidth="1"/>
    <col min="17" max="17" width="11.5703125" style="45" hidden="1" customWidth="1"/>
    <col min="18" max="18" width="12.140625" style="45" hidden="1" customWidth="1"/>
    <col min="19" max="19" width="10.5703125" style="45" hidden="1" customWidth="1"/>
    <col min="20" max="28" width="16.140625" style="45" hidden="1" customWidth="1"/>
    <col min="29" max="29" width="14.140625" style="45" hidden="1" customWidth="1"/>
    <col min="30" max="30" width="12.42578125" style="45" hidden="1" customWidth="1"/>
    <col min="31" max="31" width="10.42578125" style="45" hidden="1" customWidth="1"/>
    <col min="32" max="32" width="9.28515625" style="45" hidden="1" customWidth="1"/>
    <col min="33" max="33" width="24.7109375" style="45" customWidth="1"/>
    <col min="34" max="34" width="16" style="45" hidden="1" customWidth="1"/>
    <col min="35" max="35" width="21.140625" style="45" customWidth="1"/>
    <col min="36" max="36" width="19.85546875" style="45" customWidth="1"/>
    <col min="37" max="37" width="24.5703125" style="47" customWidth="1"/>
    <col min="38" max="38" width="22" style="38" customWidth="1"/>
    <col min="39" max="39" width="12.85546875" style="79" bestFit="1" customWidth="1"/>
    <col min="40" max="40" width="20.28515625" style="2" customWidth="1"/>
    <col min="41" max="41" width="11.85546875" style="2" customWidth="1"/>
    <col min="42" max="42" width="12.140625" style="2" customWidth="1"/>
    <col min="43" max="16384" width="10.42578125" style="2"/>
  </cols>
  <sheetData>
    <row r="1" spans="1:39" s="1" customFormat="1" ht="33" customHeight="1">
      <c r="A1" s="178" t="s">
        <v>135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20"/>
    </row>
    <row r="2" spans="1:39" ht="38.450000000000003" customHeight="1">
      <c r="A2" s="179" t="s">
        <v>136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39" ht="24.75" customHeight="1">
      <c r="A3" s="180" t="s">
        <v>250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</row>
    <row r="4" spans="1:39" ht="35.450000000000003" customHeight="1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39" s="3" customFormat="1" ht="29.25" customHeight="1">
      <c r="A5" s="182" t="s">
        <v>1</v>
      </c>
      <c r="B5" s="163" t="s">
        <v>2</v>
      </c>
      <c r="C5" s="163" t="s">
        <v>3</v>
      </c>
      <c r="D5" s="163" t="s">
        <v>4</v>
      </c>
      <c r="E5" s="163" t="s">
        <v>5</v>
      </c>
      <c r="F5" s="163" t="s">
        <v>6</v>
      </c>
      <c r="G5" s="163"/>
      <c r="H5" s="163"/>
      <c r="I5" s="171" t="s">
        <v>7</v>
      </c>
      <c r="J5" s="171"/>
      <c r="K5" s="171"/>
      <c r="L5" s="171"/>
      <c r="M5" s="172" t="s">
        <v>8</v>
      </c>
      <c r="N5" s="173"/>
      <c r="O5" s="174"/>
      <c r="P5" s="166" t="s">
        <v>9</v>
      </c>
      <c r="Q5" s="163" t="s">
        <v>10</v>
      </c>
      <c r="R5" s="163"/>
      <c r="S5" s="163"/>
      <c r="T5" s="165" t="s">
        <v>11</v>
      </c>
      <c r="U5" s="165" t="s">
        <v>12</v>
      </c>
      <c r="V5" s="165"/>
      <c r="W5" s="165"/>
      <c r="X5" s="165"/>
      <c r="Y5" s="165"/>
      <c r="Z5" s="165"/>
      <c r="AA5" s="165"/>
      <c r="AB5" s="165"/>
      <c r="AC5" s="187" t="s">
        <v>249</v>
      </c>
      <c r="AD5" s="188"/>
      <c r="AE5" s="188"/>
      <c r="AF5" s="188"/>
      <c r="AG5" s="188"/>
      <c r="AH5" s="188"/>
      <c r="AI5" s="188"/>
      <c r="AJ5" s="189"/>
      <c r="AK5" s="193" t="s">
        <v>13</v>
      </c>
      <c r="AL5" s="196" t="s">
        <v>14</v>
      </c>
      <c r="AM5" s="170"/>
    </row>
    <row r="6" spans="1:39" s="3" customFormat="1" ht="28.5" customHeight="1">
      <c r="A6" s="182"/>
      <c r="B6" s="163"/>
      <c r="C6" s="163"/>
      <c r="D6" s="163"/>
      <c r="E6" s="163"/>
      <c r="F6" s="163" t="s">
        <v>15</v>
      </c>
      <c r="G6" s="163" t="s">
        <v>16</v>
      </c>
      <c r="H6" s="163"/>
      <c r="I6" s="171" t="s">
        <v>17</v>
      </c>
      <c r="J6" s="171"/>
      <c r="K6" s="171" t="s">
        <v>18</v>
      </c>
      <c r="L6" s="171"/>
      <c r="M6" s="175"/>
      <c r="N6" s="176"/>
      <c r="O6" s="177"/>
      <c r="P6" s="167"/>
      <c r="Q6" s="163"/>
      <c r="R6" s="163"/>
      <c r="S6" s="163"/>
      <c r="T6" s="165"/>
      <c r="U6" s="165" t="s">
        <v>19</v>
      </c>
      <c r="V6" s="165"/>
      <c r="W6" s="165"/>
      <c r="X6" s="165"/>
      <c r="Y6" s="165" t="s">
        <v>20</v>
      </c>
      <c r="Z6" s="165"/>
      <c r="AA6" s="165"/>
      <c r="AB6" s="165"/>
      <c r="AC6" s="190"/>
      <c r="AD6" s="191"/>
      <c r="AE6" s="191"/>
      <c r="AF6" s="191"/>
      <c r="AG6" s="191"/>
      <c r="AH6" s="191"/>
      <c r="AI6" s="191"/>
      <c r="AJ6" s="192"/>
      <c r="AK6" s="194"/>
      <c r="AL6" s="196"/>
      <c r="AM6" s="170"/>
    </row>
    <row r="7" spans="1:39" s="3" customFormat="1" ht="33.75" customHeight="1">
      <c r="A7" s="182"/>
      <c r="B7" s="163"/>
      <c r="C7" s="163"/>
      <c r="D7" s="163"/>
      <c r="E7" s="163"/>
      <c r="F7" s="163"/>
      <c r="G7" s="163" t="s">
        <v>21</v>
      </c>
      <c r="H7" s="166" t="s">
        <v>22</v>
      </c>
      <c r="I7" s="163" t="s">
        <v>21</v>
      </c>
      <c r="J7" s="166" t="s">
        <v>22</v>
      </c>
      <c r="K7" s="163" t="s">
        <v>21</v>
      </c>
      <c r="L7" s="166" t="s">
        <v>22</v>
      </c>
      <c r="M7" s="163" t="s">
        <v>21</v>
      </c>
      <c r="N7" s="166" t="s">
        <v>22</v>
      </c>
      <c r="O7" s="166" t="s">
        <v>23</v>
      </c>
      <c r="P7" s="167"/>
      <c r="Q7" s="163" t="s">
        <v>24</v>
      </c>
      <c r="R7" s="163" t="s">
        <v>25</v>
      </c>
      <c r="S7" s="163" t="s">
        <v>26</v>
      </c>
      <c r="T7" s="165"/>
      <c r="U7" s="163" t="s">
        <v>21</v>
      </c>
      <c r="V7" s="163" t="s">
        <v>22</v>
      </c>
      <c r="W7" s="163"/>
      <c r="X7" s="163"/>
      <c r="Y7" s="163" t="s">
        <v>21</v>
      </c>
      <c r="Z7" s="163" t="s">
        <v>22</v>
      </c>
      <c r="AA7" s="163"/>
      <c r="AB7" s="163"/>
      <c r="AC7" s="163" t="s">
        <v>21</v>
      </c>
      <c r="AD7" s="163" t="s">
        <v>22</v>
      </c>
      <c r="AE7" s="163"/>
      <c r="AF7" s="163"/>
      <c r="AG7" s="163" t="s">
        <v>21</v>
      </c>
      <c r="AH7" s="163" t="s">
        <v>28</v>
      </c>
      <c r="AI7" s="163"/>
      <c r="AJ7" s="163"/>
      <c r="AK7" s="194"/>
      <c r="AL7" s="196"/>
      <c r="AM7" s="170"/>
    </row>
    <row r="8" spans="1:39" s="3" customFormat="1" ht="30.75" customHeight="1">
      <c r="A8" s="182"/>
      <c r="B8" s="163"/>
      <c r="C8" s="163"/>
      <c r="D8" s="163"/>
      <c r="E8" s="163"/>
      <c r="F8" s="163"/>
      <c r="G8" s="163"/>
      <c r="H8" s="167"/>
      <c r="I8" s="163"/>
      <c r="J8" s="167"/>
      <c r="K8" s="163"/>
      <c r="L8" s="167"/>
      <c r="M8" s="163"/>
      <c r="N8" s="167"/>
      <c r="O8" s="167"/>
      <c r="P8" s="167"/>
      <c r="Q8" s="163"/>
      <c r="R8" s="163"/>
      <c r="S8" s="163"/>
      <c r="T8" s="165"/>
      <c r="U8" s="163"/>
      <c r="V8" s="163" t="s">
        <v>27</v>
      </c>
      <c r="W8" s="162" t="s">
        <v>28</v>
      </c>
      <c r="X8" s="162"/>
      <c r="Y8" s="163"/>
      <c r="Z8" s="163" t="s">
        <v>27</v>
      </c>
      <c r="AA8" s="162" t="s">
        <v>28</v>
      </c>
      <c r="AB8" s="162"/>
      <c r="AC8" s="163"/>
      <c r="AD8" s="163" t="s">
        <v>27</v>
      </c>
      <c r="AE8" s="162" t="s">
        <v>28</v>
      </c>
      <c r="AF8" s="162"/>
      <c r="AG8" s="163"/>
      <c r="AH8" s="163" t="s">
        <v>27</v>
      </c>
      <c r="AI8" s="183" t="s">
        <v>29</v>
      </c>
      <c r="AJ8" s="185" t="s">
        <v>30</v>
      </c>
      <c r="AK8" s="194"/>
      <c r="AL8" s="196"/>
      <c r="AM8" s="170"/>
    </row>
    <row r="9" spans="1:39" s="3" customFormat="1" ht="59.25" customHeight="1">
      <c r="A9" s="182"/>
      <c r="B9" s="163"/>
      <c r="C9" s="163"/>
      <c r="D9" s="163"/>
      <c r="E9" s="163"/>
      <c r="F9" s="163"/>
      <c r="G9" s="169"/>
      <c r="H9" s="168"/>
      <c r="I9" s="169"/>
      <c r="J9" s="168"/>
      <c r="K9" s="169"/>
      <c r="L9" s="168"/>
      <c r="M9" s="169"/>
      <c r="N9" s="168"/>
      <c r="O9" s="168"/>
      <c r="P9" s="168"/>
      <c r="Q9" s="163"/>
      <c r="R9" s="163"/>
      <c r="S9" s="163"/>
      <c r="T9" s="165"/>
      <c r="U9" s="165"/>
      <c r="V9" s="163"/>
      <c r="W9" s="4" t="s">
        <v>29</v>
      </c>
      <c r="X9" s="4" t="s">
        <v>30</v>
      </c>
      <c r="Y9" s="165"/>
      <c r="Z9" s="163"/>
      <c r="AA9" s="4" t="s">
        <v>29</v>
      </c>
      <c r="AB9" s="4" t="s">
        <v>30</v>
      </c>
      <c r="AC9" s="164"/>
      <c r="AD9" s="163"/>
      <c r="AE9" s="4" t="s">
        <v>29</v>
      </c>
      <c r="AF9" s="4" t="s">
        <v>30</v>
      </c>
      <c r="AG9" s="164"/>
      <c r="AH9" s="163"/>
      <c r="AI9" s="184"/>
      <c r="AJ9" s="186"/>
      <c r="AK9" s="195"/>
      <c r="AL9" s="196"/>
      <c r="AM9" s="170"/>
    </row>
    <row r="10" spans="1:39" s="152" customFormat="1" ht="23.25" customHeight="1">
      <c r="A10" s="148">
        <v>1</v>
      </c>
      <c r="B10" s="149">
        <v>2</v>
      </c>
      <c r="C10" s="148">
        <v>3</v>
      </c>
      <c r="D10" s="149">
        <v>4</v>
      </c>
      <c r="E10" s="148">
        <v>5</v>
      </c>
      <c r="F10" s="149">
        <v>3</v>
      </c>
      <c r="G10" s="148">
        <v>4</v>
      </c>
      <c r="H10" s="149">
        <v>5</v>
      </c>
      <c r="I10" s="148">
        <v>9</v>
      </c>
      <c r="J10" s="149">
        <v>10</v>
      </c>
      <c r="K10" s="148">
        <v>11</v>
      </c>
      <c r="L10" s="149">
        <v>12</v>
      </c>
      <c r="M10" s="148">
        <v>9</v>
      </c>
      <c r="N10" s="149">
        <v>10</v>
      </c>
      <c r="O10" s="149">
        <v>11</v>
      </c>
      <c r="P10" s="149">
        <v>20</v>
      </c>
      <c r="Q10" s="149">
        <v>21</v>
      </c>
      <c r="R10" s="149">
        <v>22</v>
      </c>
      <c r="S10" s="149">
        <v>23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49">
        <v>24</v>
      </c>
      <c r="AD10" s="149">
        <v>25</v>
      </c>
      <c r="AE10" s="149">
        <v>26</v>
      </c>
      <c r="AF10" s="149">
        <v>27</v>
      </c>
      <c r="AG10" s="149">
        <v>6</v>
      </c>
      <c r="AH10" s="149">
        <v>13</v>
      </c>
      <c r="AI10" s="149">
        <v>7</v>
      </c>
      <c r="AJ10" s="149">
        <v>8</v>
      </c>
      <c r="AK10" s="149">
        <v>9</v>
      </c>
      <c r="AL10" s="150">
        <v>10</v>
      </c>
      <c r="AM10" s="151"/>
    </row>
    <row r="11" spans="1:39" s="11" customFormat="1">
      <c r="A11" s="8"/>
      <c r="B11" s="7" t="s">
        <v>31</v>
      </c>
      <c r="C11" s="9"/>
      <c r="D11" s="9"/>
      <c r="E11" s="9"/>
      <c r="F11" s="9"/>
      <c r="G11" s="10">
        <f t="shared" ref="G11:AI11" si="0">G12+G19+G23+G27+G34+G50</f>
        <v>5482329</v>
      </c>
      <c r="H11" s="10">
        <f t="shared" si="0"/>
        <v>4359394</v>
      </c>
      <c r="I11" s="10">
        <f t="shared" si="0"/>
        <v>352578</v>
      </c>
      <c r="J11" s="10">
        <f t="shared" si="0"/>
        <v>260900</v>
      </c>
      <c r="K11" s="10">
        <f t="shared" si="0"/>
        <v>351741</v>
      </c>
      <c r="L11" s="10">
        <f t="shared" si="0"/>
        <v>260900</v>
      </c>
      <c r="M11" s="10">
        <f t="shared" si="0"/>
        <v>3221581</v>
      </c>
      <c r="N11" s="10">
        <f t="shared" si="0"/>
        <v>2366262</v>
      </c>
      <c r="O11" s="10">
        <f t="shared" si="0"/>
        <v>1626976</v>
      </c>
      <c r="P11" s="10">
        <f t="shared" si="0"/>
        <v>1831894</v>
      </c>
      <c r="Q11" s="10">
        <f t="shared" si="0"/>
        <v>344717</v>
      </c>
      <c r="R11" s="10">
        <f t="shared" si="0"/>
        <v>208251</v>
      </c>
      <c r="S11" s="10">
        <f t="shared" si="0"/>
        <v>136466</v>
      </c>
      <c r="T11" s="10">
        <f t="shared" si="0"/>
        <v>3638842</v>
      </c>
      <c r="U11" s="10">
        <f t="shared" si="0"/>
        <v>2092734</v>
      </c>
      <c r="V11" s="10">
        <f t="shared" si="0"/>
        <v>1801563</v>
      </c>
      <c r="W11" s="10">
        <f t="shared" si="0"/>
        <v>34880</v>
      </c>
      <c r="X11" s="10">
        <f t="shared" si="0"/>
        <v>0</v>
      </c>
      <c r="Y11" s="10">
        <f t="shared" si="0"/>
        <v>1094366</v>
      </c>
      <c r="Z11" s="10">
        <f t="shared" si="0"/>
        <v>780095</v>
      </c>
      <c r="AA11" s="10">
        <f t="shared" si="0"/>
        <v>34880</v>
      </c>
      <c r="AB11" s="10">
        <f t="shared" si="0"/>
        <v>0</v>
      </c>
      <c r="AC11" s="10">
        <f t="shared" si="0"/>
        <v>2100182</v>
      </c>
      <c r="AD11" s="10">
        <f t="shared" si="0"/>
        <v>1876960</v>
      </c>
      <c r="AE11" s="10">
        <f t="shared" si="0"/>
        <v>34880</v>
      </c>
      <c r="AF11" s="10">
        <f t="shared" si="0"/>
        <v>0</v>
      </c>
      <c r="AG11" s="10">
        <f t="shared" si="0"/>
        <v>1839827</v>
      </c>
      <c r="AH11" s="10">
        <f t="shared" si="0"/>
        <v>1839827</v>
      </c>
      <c r="AI11" s="10">
        <f t="shared" si="0"/>
        <v>34820</v>
      </c>
      <c r="AJ11" s="10"/>
      <c r="AK11" s="9"/>
      <c r="AL11" s="61"/>
      <c r="AM11" s="147">
        <f>AH11-'[3]Bieu2 TW trong nuoc _HT'!AK14</f>
        <v>1104879</v>
      </c>
    </row>
    <row r="12" spans="1:39" s="11" customFormat="1">
      <c r="A12" s="12" t="s">
        <v>125</v>
      </c>
      <c r="B12" s="13" t="s">
        <v>32</v>
      </c>
      <c r="C12" s="9"/>
      <c r="D12" s="9"/>
      <c r="E12" s="9"/>
      <c r="F12" s="9"/>
      <c r="G12" s="10">
        <f>G13</f>
        <v>382724</v>
      </c>
      <c r="H12" s="10">
        <f t="shared" ref="H12:AJ12" si="1">H13</f>
        <v>345150</v>
      </c>
      <c r="I12" s="10">
        <f t="shared" si="1"/>
        <v>25726</v>
      </c>
      <c r="J12" s="10">
        <f t="shared" si="1"/>
        <v>25726</v>
      </c>
      <c r="K12" s="10">
        <f t="shared" si="1"/>
        <v>25726</v>
      </c>
      <c r="L12" s="10">
        <f t="shared" si="1"/>
        <v>25726</v>
      </c>
      <c r="M12" s="10">
        <f t="shared" si="1"/>
        <v>313672</v>
      </c>
      <c r="N12" s="10">
        <f t="shared" si="1"/>
        <v>292620</v>
      </c>
      <c r="O12" s="10">
        <f t="shared" si="1"/>
        <v>112524</v>
      </c>
      <c r="P12" s="10">
        <f t="shared" si="1"/>
        <v>165015</v>
      </c>
      <c r="Q12" s="10">
        <f t="shared" si="1"/>
        <v>52491</v>
      </c>
      <c r="R12" s="10">
        <f t="shared" si="1"/>
        <v>52491</v>
      </c>
      <c r="S12" s="10">
        <f t="shared" si="1"/>
        <v>0</v>
      </c>
      <c r="T12" s="10">
        <f t="shared" si="1"/>
        <v>319517</v>
      </c>
      <c r="U12" s="10">
        <f t="shared" si="1"/>
        <v>52491</v>
      </c>
      <c r="V12" s="10">
        <f t="shared" si="1"/>
        <v>52491</v>
      </c>
      <c r="W12" s="10">
        <f t="shared" si="1"/>
        <v>34880</v>
      </c>
      <c r="X12" s="10">
        <f t="shared" si="1"/>
        <v>0</v>
      </c>
      <c r="Y12" s="10">
        <f t="shared" si="1"/>
        <v>52491</v>
      </c>
      <c r="Z12" s="10">
        <f t="shared" si="1"/>
        <v>52491</v>
      </c>
      <c r="AA12" s="10">
        <f t="shared" si="1"/>
        <v>34880</v>
      </c>
      <c r="AB12" s="10">
        <f t="shared" si="1"/>
        <v>0</v>
      </c>
      <c r="AC12" s="10">
        <f t="shared" si="1"/>
        <v>227291</v>
      </c>
      <c r="AD12" s="10">
        <f t="shared" si="1"/>
        <v>227291</v>
      </c>
      <c r="AE12" s="10">
        <f t="shared" si="1"/>
        <v>34880</v>
      </c>
      <c r="AF12" s="10">
        <f t="shared" si="1"/>
        <v>0</v>
      </c>
      <c r="AG12" s="10">
        <f t="shared" si="1"/>
        <v>46998</v>
      </c>
      <c r="AH12" s="10">
        <f t="shared" si="1"/>
        <v>46998</v>
      </c>
      <c r="AI12" s="10">
        <f t="shared" si="1"/>
        <v>34820</v>
      </c>
      <c r="AJ12" s="10">
        <f t="shared" si="1"/>
        <v>0</v>
      </c>
      <c r="AK12" s="9"/>
      <c r="AL12" s="61"/>
      <c r="AM12" s="147" t="e">
        <f>AM11-#REF!-#REF!</f>
        <v>#REF!</v>
      </c>
    </row>
    <row r="13" spans="1:39" s="20" customFormat="1" ht="37.5">
      <c r="A13" s="14" t="s">
        <v>36</v>
      </c>
      <c r="B13" s="15" t="s">
        <v>139</v>
      </c>
      <c r="C13" s="16"/>
      <c r="D13" s="17" t="e">
        <f>AH11-#REF!-D25</f>
        <v>#REF!</v>
      </c>
      <c r="E13" s="16"/>
      <c r="F13" s="16"/>
      <c r="G13" s="18">
        <f>G14+G16</f>
        <v>382724</v>
      </c>
      <c r="H13" s="18">
        <f t="shared" ref="H13:AJ13" si="2">H14+H16</f>
        <v>345150</v>
      </c>
      <c r="I13" s="18">
        <f t="shared" si="2"/>
        <v>25726</v>
      </c>
      <c r="J13" s="18">
        <f t="shared" si="2"/>
        <v>25726</v>
      </c>
      <c r="K13" s="18">
        <f t="shared" si="2"/>
        <v>25726</v>
      </c>
      <c r="L13" s="18">
        <f t="shared" si="2"/>
        <v>25726</v>
      </c>
      <c r="M13" s="18">
        <f t="shared" si="2"/>
        <v>313672</v>
      </c>
      <c r="N13" s="18">
        <f t="shared" si="2"/>
        <v>292620</v>
      </c>
      <c r="O13" s="18">
        <f t="shared" si="2"/>
        <v>112524</v>
      </c>
      <c r="P13" s="18">
        <f t="shared" si="2"/>
        <v>165015</v>
      </c>
      <c r="Q13" s="18">
        <f t="shared" si="2"/>
        <v>52491</v>
      </c>
      <c r="R13" s="18">
        <f t="shared" si="2"/>
        <v>52491</v>
      </c>
      <c r="S13" s="18">
        <f t="shared" si="2"/>
        <v>0</v>
      </c>
      <c r="T13" s="18">
        <f t="shared" si="2"/>
        <v>319517</v>
      </c>
      <c r="U13" s="18">
        <f t="shared" si="2"/>
        <v>52491</v>
      </c>
      <c r="V13" s="18">
        <f t="shared" si="2"/>
        <v>52491</v>
      </c>
      <c r="W13" s="18">
        <f t="shared" si="2"/>
        <v>34880</v>
      </c>
      <c r="X13" s="18">
        <f t="shared" si="2"/>
        <v>0</v>
      </c>
      <c r="Y13" s="18">
        <f t="shared" si="2"/>
        <v>52491</v>
      </c>
      <c r="Z13" s="18">
        <f t="shared" si="2"/>
        <v>52491</v>
      </c>
      <c r="AA13" s="18">
        <f t="shared" si="2"/>
        <v>34880</v>
      </c>
      <c r="AB13" s="18">
        <f t="shared" si="2"/>
        <v>0</v>
      </c>
      <c r="AC13" s="18">
        <f t="shared" si="2"/>
        <v>227291</v>
      </c>
      <c r="AD13" s="18">
        <f t="shared" si="2"/>
        <v>227291</v>
      </c>
      <c r="AE13" s="18">
        <f t="shared" si="2"/>
        <v>34880</v>
      </c>
      <c r="AF13" s="18">
        <f t="shared" si="2"/>
        <v>0</v>
      </c>
      <c r="AG13" s="18">
        <f t="shared" si="2"/>
        <v>46998</v>
      </c>
      <c r="AH13" s="18">
        <f t="shared" si="2"/>
        <v>46998</v>
      </c>
      <c r="AI13" s="18">
        <f t="shared" si="2"/>
        <v>34820</v>
      </c>
      <c r="AJ13" s="18">
        <f t="shared" si="2"/>
        <v>0</v>
      </c>
      <c r="AK13" s="19"/>
      <c r="AL13" s="115"/>
      <c r="AM13" s="122"/>
    </row>
    <row r="14" spans="1:39" s="24" customFormat="1" ht="37.5">
      <c r="A14" s="21" t="s">
        <v>137</v>
      </c>
      <c r="B14" s="15" t="s">
        <v>140</v>
      </c>
      <c r="C14" s="23"/>
      <c r="D14" s="23"/>
      <c r="E14" s="23"/>
      <c r="F14" s="23"/>
      <c r="G14" s="18">
        <f>G15</f>
        <v>199039</v>
      </c>
      <c r="H14" s="18">
        <f t="shared" ref="H14:AJ14" si="3">H15</f>
        <v>199039</v>
      </c>
      <c r="I14" s="18">
        <f t="shared" si="3"/>
        <v>18726</v>
      </c>
      <c r="J14" s="18">
        <f t="shared" si="3"/>
        <v>18726</v>
      </c>
      <c r="K14" s="18">
        <f t="shared" si="3"/>
        <v>18726</v>
      </c>
      <c r="L14" s="18">
        <f t="shared" si="3"/>
        <v>18726</v>
      </c>
      <c r="M14" s="18">
        <f t="shared" si="3"/>
        <v>164120</v>
      </c>
      <c r="N14" s="18">
        <f t="shared" si="3"/>
        <v>164120</v>
      </c>
      <c r="O14" s="18">
        <f t="shared" si="3"/>
        <v>38524</v>
      </c>
      <c r="P14" s="18">
        <f t="shared" si="3"/>
        <v>73404</v>
      </c>
      <c r="Q14" s="18">
        <f t="shared" si="3"/>
        <v>34880</v>
      </c>
      <c r="R14" s="18">
        <f t="shared" si="3"/>
        <v>34880</v>
      </c>
      <c r="S14" s="18">
        <f t="shared" si="3"/>
        <v>0</v>
      </c>
      <c r="T14" s="18">
        <f t="shared" si="3"/>
        <v>164120</v>
      </c>
      <c r="U14" s="18">
        <f t="shared" si="3"/>
        <v>34880</v>
      </c>
      <c r="V14" s="18">
        <f t="shared" si="3"/>
        <v>34880</v>
      </c>
      <c r="W14" s="18">
        <f t="shared" si="3"/>
        <v>34880</v>
      </c>
      <c r="X14" s="18">
        <f t="shared" si="3"/>
        <v>0</v>
      </c>
      <c r="Y14" s="18">
        <f t="shared" si="3"/>
        <v>34880</v>
      </c>
      <c r="Z14" s="18">
        <f t="shared" si="3"/>
        <v>34880</v>
      </c>
      <c r="AA14" s="18">
        <f t="shared" si="3"/>
        <v>34880</v>
      </c>
      <c r="AB14" s="18">
        <f t="shared" si="3"/>
        <v>0</v>
      </c>
      <c r="AC14" s="18">
        <f t="shared" si="3"/>
        <v>34880</v>
      </c>
      <c r="AD14" s="18">
        <f t="shared" si="3"/>
        <v>34880</v>
      </c>
      <c r="AE14" s="18">
        <f t="shared" si="3"/>
        <v>34880</v>
      </c>
      <c r="AF14" s="18">
        <f t="shared" si="3"/>
        <v>0</v>
      </c>
      <c r="AG14" s="18">
        <f t="shared" si="3"/>
        <v>34820</v>
      </c>
      <c r="AH14" s="18">
        <f t="shared" si="3"/>
        <v>34820</v>
      </c>
      <c r="AI14" s="18">
        <f t="shared" si="3"/>
        <v>34820</v>
      </c>
      <c r="AJ14" s="18">
        <f t="shared" si="3"/>
        <v>0</v>
      </c>
      <c r="AK14" s="19"/>
      <c r="AL14" s="116"/>
      <c r="AM14" s="123"/>
    </row>
    <row r="15" spans="1:39" ht="56.25">
      <c r="A15" s="25" t="s">
        <v>38</v>
      </c>
      <c r="B15" s="26" t="s">
        <v>39</v>
      </c>
      <c r="C15" s="27" t="s">
        <v>40</v>
      </c>
      <c r="D15" s="27" t="s">
        <v>41</v>
      </c>
      <c r="E15" s="28" t="s">
        <v>42</v>
      </c>
      <c r="F15" s="27" t="s">
        <v>43</v>
      </c>
      <c r="G15" s="29">
        <v>199039</v>
      </c>
      <c r="H15" s="29">
        <v>199039</v>
      </c>
      <c r="I15" s="29">
        <v>18726</v>
      </c>
      <c r="J15" s="29">
        <v>18726</v>
      </c>
      <c r="K15" s="29">
        <v>18726</v>
      </c>
      <c r="L15" s="29">
        <v>18726</v>
      </c>
      <c r="M15" s="29">
        <v>164120</v>
      </c>
      <c r="N15" s="29">
        <v>164120</v>
      </c>
      <c r="O15" s="29">
        <v>38524</v>
      </c>
      <c r="P15" s="29">
        <v>73404</v>
      </c>
      <c r="Q15" s="30">
        <f>R15+S15</f>
        <v>34880</v>
      </c>
      <c r="R15" s="30">
        <v>34880</v>
      </c>
      <c r="S15" s="10"/>
      <c r="T15" s="10">
        <f>M15</f>
        <v>164120</v>
      </c>
      <c r="U15" s="29">
        <v>34880</v>
      </c>
      <c r="V15" s="29">
        <v>34880</v>
      </c>
      <c r="W15" s="29">
        <v>34880</v>
      </c>
      <c r="X15" s="29"/>
      <c r="Y15" s="29">
        <v>34880</v>
      </c>
      <c r="Z15" s="29">
        <v>34880</v>
      </c>
      <c r="AA15" s="29">
        <v>34880</v>
      </c>
      <c r="AB15" s="29"/>
      <c r="AC15" s="29">
        <v>34880</v>
      </c>
      <c r="AD15" s="29">
        <v>34880</v>
      </c>
      <c r="AE15" s="29">
        <v>34880</v>
      </c>
      <c r="AF15" s="29"/>
      <c r="AG15" s="29">
        <v>34820</v>
      </c>
      <c r="AH15" s="29">
        <v>34820</v>
      </c>
      <c r="AI15" s="29">
        <v>34820</v>
      </c>
      <c r="AJ15" s="29"/>
      <c r="AK15" s="28" t="s">
        <v>44</v>
      </c>
      <c r="AL15" s="117"/>
    </row>
    <row r="16" spans="1:39">
      <c r="A16" s="25" t="s">
        <v>137</v>
      </c>
      <c r="B16" s="15" t="s">
        <v>141</v>
      </c>
      <c r="C16" s="27"/>
      <c r="D16" s="27"/>
      <c r="E16" s="28"/>
      <c r="F16" s="27"/>
      <c r="G16" s="18">
        <f>G17+G18</f>
        <v>183685</v>
      </c>
      <c r="H16" s="18">
        <f t="shared" ref="H16:AI16" si="4">H17+H18</f>
        <v>146111</v>
      </c>
      <c r="I16" s="18">
        <f t="shared" si="4"/>
        <v>7000</v>
      </c>
      <c r="J16" s="18">
        <f t="shared" si="4"/>
        <v>7000</v>
      </c>
      <c r="K16" s="18">
        <f t="shared" si="4"/>
        <v>7000</v>
      </c>
      <c r="L16" s="18">
        <f t="shared" si="4"/>
        <v>7000</v>
      </c>
      <c r="M16" s="18">
        <f t="shared" si="4"/>
        <v>149552</v>
      </c>
      <c r="N16" s="18">
        <f t="shared" si="4"/>
        <v>128500</v>
      </c>
      <c r="O16" s="18">
        <f t="shared" si="4"/>
        <v>74000</v>
      </c>
      <c r="P16" s="18">
        <f t="shared" si="4"/>
        <v>91611</v>
      </c>
      <c r="Q16" s="18">
        <f t="shared" si="4"/>
        <v>17611</v>
      </c>
      <c r="R16" s="18">
        <f t="shared" si="4"/>
        <v>17611</v>
      </c>
      <c r="S16" s="18">
        <f t="shared" si="4"/>
        <v>0</v>
      </c>
      <c r="T16" s="18">
        <f t="shared" si="4"/>
        <v>155397</v>
      </c>
      <c r="U16" s="18">
        <f t="shared" si="4"/>
        <v>17611</v>
      </c>
      <c r="V16" s="18">
        <f t="shared" si="4"/>
        <v>17611</v>
      </c>
      <c r="W16" s="18">
        <f t="shared" si="4"/>
        <v>0</v>
      </c>
      <c r="X16" s="18">
        <f t="shared" si="4"/>
        <v>0</v>
      </c>
      <c r="Y16" s="18">
        <f t="shared" si="4"/>
        <v>17611</v>
      </c>
      <c r="Z16" s="18">
        <f t="shared" si="4"/>
        <v>17611</v>
      </c>
      <c r="AA16" s="18">
        <f t="shared" si="4"/>
        <v>0</v>
      </c>
      <c r="AB16" s="18">
        <f t="shared" si="4"/>
        <v>0</v>
      </c>
      <c r="AC16" s="18">
        <f t="shared" si="4"/>
        <v>192411</v>
      </c>
      <c r="AD16" s="18">
        <f t="shared" si="4"/>
        <v>192411</v>
      </c>
      <c r="AE16" s="18">
        <f t="shared" si="4"/>
        <v>0</v>
      </c>
      <c r="AF16" s="18">
        <f t="shared" si="4"/>
        <v>0</v>
      </c>
      <c r="AG16" s="18">
        <f t="shared" si="4"/>
        <v>12178</v>
      </c>
      <c r="AH16" s="18">
        <f t="shared" si="4"/>
        <v>12178</v>
      </c>
      <c r="AI16" s="18">
        <f t="shared" si="4"/>
        <v>0</v>
      </c>
      <c r="AJ16" s="18">
        <f t="shared" ref="AJ16" si="5">AJ17+AJ18</f>
        <v>0</v>
      </c>
      <c r="AK16" s="28"/>
      <c r="AL16" s="117"/>
    </row>
    <row r="17" spans="1:39" ht="56.25">
      <c r="A17" s="25" t="s">
        <v>38</v>
      </c>
      <c r="B17" s="32" t="s">
        <v>46</v>
      </c>
      <c r="C17" s="27" t="s">
        <v>47</v>
      </c>
      <c r="D17" s="27" t="s">
        <v>48</v>
      </c>
      <c r="E17" s="28" t="s">
        <v>49</v>
      </c>
      <c r="F17" s="27" t="s">
        <v>50</v>
      </c>
      <c r="G17" s="29">
        <v>129245</v>
      </c>
      <c r="H17" s="29">
        <v>112778</v>
      </c>
      <c r="I17" s="29">
        <v>0</v>
      </c>
      <c r="J17" s="29">
        <v>0</v>
      </c>
      <c r="K17" s="29"/>
      <c r="L17" s="29"/>
      <c r="M17" s="29">
        <v>111500</v>
      </c>
      <c r="N17" s="29">
        <v>101500</v>
      </c>
      <c r="O17" s="29">
        <v>47000</v>
      </c>
      <c r="P17" s="29">
        <v>58278</v>
      </c>
      <c r="Q17" s="30">
        <f>R17+S17</f>
        <v>11278</v>
      </c>
      <c r="R17" s="30">
        <v>11278</v>
      </c>
      <c r="S17" s="10"/>
      <c r="T17" s="10">
        <f>M17+AC17</f>
        <v>117345</v>
      </c>
      <c r="U17" s="29">
        <v>11278</v>
      </c>
      <c r="V17" s="29">
        <v>11278</v>
      </c>
      <c r="W17" s="29"/>
      <c r="X17" s="29"/>
      <c r="Y17" s="29">
        <v>11278</v>
      </c>
      <c r="Z17" s="29">
        <v>11278</v>
      </c>
      <c r="AA17" s="29"/>
      <c r="AB17" s="29"/>
      <c r="AC17" s="29">
        <v>5845</v>
      </c>
      <c r="AD17" s="29">
        <v>5845</v>
      </c>
      <c r="AE17" s="29"/>
      <c r="AF17" s="29"/>
      <c r="AG17" s="29">
        <v>5845</v>
      </c>
      <c r="AH17" s="29">
        <v>5845</v>
      </c>
      <c r="AI17" s="29"/>
      <c r="AJ17" s="29"/>
      <c r="AK17" s="27" t="s">
        <v>51</v>
      </c>
      <c r="AL17" s="117"/>
    </row>
    <row r="18" spans="1:39" ht="75">
      <c r="A18" s="25" t="s">
        <v>45</v>
      </c>
      <c r="B18" s="26" t="s">
        <v>53</v>
      </c>
      <c r="C18" s="27" t="s">
        <v>54</v>
      </c>
      <c r="D18" s="27" t="s">
        <v>55</v>
      </c>
      <c r="E18" s="28" t="s">
        <v>56</v>
      </c>
      <c r="F18" s="27" t="s">
        <v>57</v>
      </c>
      <c r="G18" s="29">
        <v>54440</v>
      </c>
      <c r="H18" s="29">
        <v>33333</v>
      </c>
      <c r="I18" s="29">
        <v>7000</v>
      </c>
      <c r="J18" s="29">
        <v>7000</v>
      </c>
      <c r="K18" s="29">
        <v>7000</v>
      </c>
      <c r="L18" s="29">
        <v>7000</v>
      </c>
      <c r="M18" s="29">
        <v>38052</v>
      </c>
      <c r="N18" s="29">
        <v>27000</v>
      </c>
      <c r="O18" s="29">
        <f>N18</f>
        <v>27000</v>
      </c>
      <c r="P18" s="29">
        <v>33333</v>
      </c>
      <c r="Q18" s="30">
        <f>R18+S18</f>
        <v>6333</v>
      </c>
      <c r="R18" s="30">
        <f>P18-O18</f>
        <v>6333</v>
      </c>
      <c r="S18" s="10"/>
      <c r="T18" s="10">
        <f>M18</f>
        <v>38052</v>
      </c>
      <c r="U18" s="29">
        <v>6333</v>
      </c>
      <c r="V18" s="29">
        <v>6333</v>
      </c>
      <c r="W18" s="29"/>
      <c r="X18" s="29"/>
      <c r="Y18" s="29">
        <v>6333</v>
      </c>
      <c r="Z18" s="29">
        <v>6333</v>
      </c>
      <c r="AA18" s="29"/>
      <c r="AB18" s="29"/>
      <c r="AC18" s="29">
        <v>186566</v>
      </c>
      <c r="AD18" s="29">
        <v>186566</v>
      </c>
      <c r="AE18" s="29"/>
      <c r="AF18" s="29"/>
      <c r="AG18" s="29">
        <v>6333</v>
      </c>
      <c r="AH18" s="29">
        <v>6333</v>
      </c>
      <c r="AI18" s="29"/>
      <c r="AJ18" s="29"/>
      <c r="AK18" s="27" t="s">
        <v>58</v>
      </c>
      <c r="AL18" s="118"/>
    </row>
    <row r="19" spans="1:39" s="20" customFormat="1">
      <c r="A19" s="14" t="s">
        <v>130</v>
      </c>
      <c r="B19" s="13" t="s">
        <v>59</v>
      </c>
      <c r="C19" s="7"/>
      <c r="D19" s="7"/>
      <c r="E19" s="19"/>
      <c r="F19" s="7"/>
      <c r="G19" s="18">
        <f t="shared" ref="G19:AJ19" si="6">G20</f>
        <v>46500</v>
      </c>
      <c r="H19" s="18">
        <f t="shared" si="6"/>
        <v>38889</v>
      </c>
      <c r="I19" s="18">
        <f t="shared" si="6"/>
        <v>8000</v>
      </c>
      <c r="J19" s="18">
        <f t="shared" si="6"/>
        <v>8000</v>
      </c>
      <c r="K19" s="18">
        <f t="shared" si="6"/>
        <v>8000</v>
      </c>
      <c r="L19" s="18">
        <f t="shared" si="6"/>
        <v>8000</v>
      </c>
      <c r="M19" s="18">
        <f t="shared" si="6"/>
        <v>31000</v>
      </c>
      <c r="N19" s="18">
        <f t="shared" si="6"/>
        <v>31000</v>
      </c>
      <c r="O19" s="18">
        <f t="shared" si="6"/>
        <v>31000</v>
      </c>
      <c r="P19" s="18">
        <f t="shared" si="6"/>
        <v>38889</v>
      </c>
      <c r="Q19" s="18">
        <f t="shared" si="6"/>
        <v>7889</v>
      </c>
      <c r="R19" s="18">
        <f t="shared" si="6"/>
        <v>7889</v>
      </c>
      <c r="S19" s="18">
        <f t="shared" si="6"/>
        <v>0</v>
      </c>
      <c r="T19" s="18">
        <f t="shared" si="6"/>
        <v>34837</v>
      </c>
      <c r="U19" s="18">
        <f t="shared" si="6"/>
        <v>15500</v>
      </c>
      <c r="V19" s="18">
        <f t="shared" si="6"/>
        <v>7889</v>
      </c>
      <c r="W19" s="18">
        <f t="shared" si="6"/>
        <v>0</v>
      </c>
      <c r="X19" s="18">
        <f t="shared" si="6"/>
        <v>0</v>
      </c>
      <c r="Y19" s="18">
        <f t="shared" si="6"/>
        <v>15500</v>
      </c>
      <c r="Z19" s="18">
        <f t="shared" si="6"/>
        <v>7889</v>
      </c>
      <c r="AA19" s="18">
        <f t="shared" si="6"/>
        <v>0</v>
      </c>
      <c r="AB19" s="18">
        <f t="shared" si="6"/>
        <v>0</v>
      </c>
      <c r="AC19" s="18">
        <f t="shared" si="6"/>
        <v>3837</v>
      </c>
      <c r="AD19" s="18">
        <f t="shared" si="6"/>
        <v>3837</v>
      </c>
      <c r="AE19" s="18">
        <f t="shared" si="6"/>
        <v>0</v>
      </c>
      <c r="AF19" s="18">
        <f t="shared" si="6"/>
        <v>0</v>
      </c>
      <c r="AG19" s="18">
        <f t="shared" si="6"/>
        <v>3837</v>
      </c>
      <c r="AH19" s="18">
        <f t="shared" si="6"/>
        <v>3837</v>
      </c>
      <c r="AI19" s="18">
        <f t="shared" si="6"/>
        <v>0</v>
      </c>
      <c r="AJ19" s="18">
        <f t="shared" si="6"/>
        <v>0</v>
      </c>
      <c r="AK19" s="19"/>
      <c r="AL19" s="115"/>
      <c r="AM19" s="122"/>
    </row>
    <row r="20" spans="1:39" s="11" customFormat="1" ht="37.5">
      <c r="A20" s="14" t="s">
        <v>36</v>
      </c>
      <c r="B20" s="15" t="s">
        <v>139</v>
      </c>
      <c r="C20" s="7"/>
      <c r="D20" s="7"/>
      <c r="E20" s="19"/>
      <c r="F20" s="7"/>
      <c r="G20" s="18">
        <f>G21</f>
        <v>46500</v>
      </c>
      <c r="H20" s="18">
        <f t="shared" ref="H20:AI21" si="7">H21</f>
        <v>38889</v>
      </c>
      <c r="I20" s="18">
        <f t="shared" si="7"/>
        <v>8000</v>
      </c>
      <c r="J20" s="18">
        <f t="shared" si="7"/>
        <v>8000</v>
      </c>
      <c r="K20" s="18">
        <f t="shared" si="7"/>
        <v>8000</v>
      </c>
      <c r="L20" s="18">
        <f t="shared" si="7"/>
        <v>8000</v>
      </c>
      <c r="M20" s="18">
        <f t="shared" si="7"/>
        <v>31000</v>
      </c>
      <c r="N20" s="18">
        <f t="shared" si="7"/>
        <v>31000</v>
      </c>
      <c r="O20" s="18">
        <f t="shared" si="7"/>
        <v>31000</v>
      </c>
      <c r="P20" s="18">
        <f t="shared" si="7"/>
        <v>38889</v>
      </c>
      <c r="Q20" s="18">
        <f t="shared" si="7"/>
        <v>7889</v>
      </c>
      <c r="R20" s="18">
        <f t="shared" si="7"/>
        <v>7889</v>
      </c>
      <c r="S20" s="18">
        <f t="shared" si="7"/>
        <v>0</v>
      </c>
      <c r="T20" s="18">
        <f t="shared" si="7"/>
        <v>34837</v>
      </c>
      <c r="U20" s="18">
        <f t="shared" si="7"/>
        <v>15500</v>
      </c>
      <c r="V20" s="18">
        <f t="shared" si="7"/>
        <v>7889</v>
      </c>
      <c r="W20" s="18">
        <f t="shared" si="7"/>
        <v>0</v>
      </c>
      <c r="X20" s="18">
        <f t="shared" si="7"/>
        <v>0</v>
      </c>
      <c r="Y20" s="18">
        <f t="shared" si="7"/>
        <v>15500</v>
      </c>
      <c r="Z20" s="18">
        <f t="shared" si="7"/>
        <v>7889</v>
      </c>
      <c r="AA20" s="18">
        <f t="shared" si="7"/>
        <v>0</v>
      </c>
      <c r="AB20" s="18">
        <f t="shared" si="7"/>
        <v>0</v>
      </c>
      <c r="AC20" s="18">
        <f t="shared" si="7"/>
        <v>3837</v>
      </c>
      <c r="AD20" s="18">
        <f t="shared" si="7"/>
        <v>3837</v>
      </c>
      <c r="AE20" s="18">
        <f t="shared" si="7"/>
        <v>0</v>
      </c>
      <c r="AF20" s="18">
        <f t="shared" si="7"/>
        <v>0</v>
      </c>
      <c r="AG20" s="18">
        <f t="shared" si="7"/>
        <v>3837</v>
      </c>
      <c r="AH20" s="18">
        <f t="shared" si="7"/>
        <v>3837</v>
      </c>
      <c r="AI20" s="18">
        <f t="shared" si="7"/>
        <v>0</v>
      </c>
      <c r="AJ20" s="18">
        <f>AJ21</f>
        <v>0</v>
      </c>
      <c r="AK20" s="19"/>
      <c r="AL20" s="61"/>
      <c r="AM20" s="121"/>
    </row>
    <row r="21" spans="1:39" s="20" customFormat="1">
      <c r="A21" s="25" t="s">
        <v>137</v>
      </c>
      <c r="B21" s="15" t="s">
        <v>141</v>
      </c>
      <c r="C21" s="7"/>
      <c r="D21" s="7"/>
      <c r="E21" s="19"/>
      <c r="F21" s="7"/>
      <c r="G21" s="18">
        <f>G22</f>
        <v>46500</v>
      </c>
      <c r="H21" s="18">
        <f t="shared" si="7"/>
        <v>38889</v>
      </c>
      <c r="I21" s="18">
        <f t="shared" si="7"/>
        <v>8000</v>
      </c>
      <c r="J21" s="18">
        <f t="shared" si="7"/>
        <v>8000</v>
      </c>
      <c r="K21" s="18">
        <f t="shared" si="7"/>
        <v>8000</v>
      </c>
      <c r="L21" s="18">
        <f t="shared" si="7"/>
        <v>8000</v>
      </c>
      <c r="M21" s="18">
        <f t="shared" si="7"/>
        <v>31000</v>
      </c>
      <c r="N21" s="18">
        <f t="shared" si="7"/>
        <v>31000</v>
      </c>
      <c r="O21" s="18">
        <f t="shared" si="7"/>
        <v>31000</v>
      </c>
      <c r="P21" s="18">
        <f t="shared" si="7"/>
        <v>38889</v>
      </c>
      <c r="Q21" s="18">
        <f t="shared" si="7"/>
        <v>7889</v>
      </c>
      <c r="R21" s="18">
        <f t="shared" si="7"/>
        <v>7889</v>
      </c>
      <c r="S21" s="18">
        <f t="shared" si="7"/>
        <v>0</v>
      </c>
      <c r="T21" s="18">
        <f t="shared" si="7"/>
        <v>34837</v>
      </c>
      <c r="U21" s="18">
        <f t="shared" si="7"/>
        <v>15500</v>
      </c>
      <c r="V21" s="18">
        <f t="shared" si="7"/>
        <v>7889</v>
      </c>
      <c r="W21" s="18">
        <f t="shared" si="7"/>
        <v>0</v>
      </c>
      <c r="X21" s="18">
        <f t="shared" si="7"/>
        <v>0</v>
      </c>
      <c r="Y21" s="18">
        <f t="shared" si="7"/>
        <v>15500</v>
      </c>
      <c r="Z21" s="18">
        <f t="shared" si="7"/>
        <v>7889</v>
      </c>
      <c r="AA21" s="18">
        <f t="shared" si="7"/>
        <v>0</v>
      </c>
      <c r="AB21" s="18">
        <f t="shared" si="7"/>
        <v>0</v>
      </c>
      <c r="AC21" s="18">
        <f t="shared" si="7"/>
        <v>3837</v>
      </c>
      <c r="AD21" s="18">
        <f t="shared" si="7"/>
        <v>3837</v>
      </c>
      <c r="AE21" s="18">
        <f t="shared" si="7"/>
        <v>0</v>
      </c>
      <c r="AF21" s="18">
        <f t="shared" si="7"/>
        <v>0</v>
      </c>
      <c r="AG21" s="18">
        <f t="shared" si="7"/>
        <v>3837</v>
      </c>
      <c r="AH21" s="18">
        <f t="shared" si="7"/>
        <v>3837</v>
      </c>
      <c r="AI21" s="18">
        <f t="shared" si="7"/>
        <v>0</v>
      </c>
      <c r="AJ21" s="18">
        <f>AJ22</f>
        <v>0</v>
      </c>
      <c r="AK21" s="19"/>
      <c r="AL21" s="115"/>
      <c r="AM21" s="122"/>
    </row>
    <row r="22" spans="1:39" ht="37.5">
      <c r="A22" s="25" t="s">
        <v>38</v>
      </c>
      <c r="B22" s="32" t="s">
        <v>60</v>
      </c>
      <c r="C22" s="27" t="s">
        <v>61</v>
      </c>
      <c r="D22" s="27"/>
      <c r="E22" s="28" t="s">
        <v>56</v>
      </c>
      <c r="F22" s="27" t="s">
        <v>62</v>
      </c>
      <c r="G22" s="29">
        <v>46500</v>
      </c>
      <c r="H22" s="29">
        <v>38889</v>
      </c>
      <c r="I22" s="29">
        <v>8000</v>
      </c>
      <c r="J22" s="29">
        <v>8000</v>
      </c>
      <c r="K22" s="29">
        <v>8000</v>
      </c>
      <c r="L22" s="29">
        <v>8000</v>
      </c>
      <c r="M22" s="29">
        <v>31000</v>
      </c>
      <c r="N22" s="29">
        <v>31000</v>
      </c>
      <c r="O22" s="29">
        <v>31000</v>
      </c>
      <c r="P22" s="29">
        <v>38889</v>
      </c>
      <c r="Q22" s="30">
        <f>R22+S22</f>
        <v>7889</v>
      </c>
      <c r="R22" s="30">
        <v>7889</v>
      </c>
      <c r="S22" s="10"/>
      <c r="T22" s="10">
        <f>M22+AC22</f>
        <v>34837</v>
      </c>
      <c r="U22" s="29">
        <v>15500</v>
      </c>
      <c r="V22" s="29">
        <v>7889</v>
      </c>
      <c r="W22" s="29"/>
      <c r="X22" s="29"/>
      <c r="Y22" s="29">
        <v>15500</v>
      </c>
      <c r="Z22" s="29">
        <v>7889</v>
      </c>
      <c r="AA22" s="29"/>
      <c r="AB22" s="29"/>
      <c r="AC22" s="29">
        <v>3837</v>
      </c>
      <c r="AD22" s="29">
        <v>3837</v>
      </c>
      <c r="AE22" s="29"/>
      <c r="AF22" s="29"/>
      <c r="AG22" s="29">
        <v>3837</v>
      </c>
      <c r="AH22" s="29">
        <v>3837</v>
      </c>
      <c r="AI22" s="29"/>
      <c r="AJ22" s="29"/>
      <c r="AK22" s="28" t="s">
        <v>63</v>
      </c>
      <c r="AL22" s="117"/>
    </row>
    <row r="23" spans="1:39" s="20" customFormat="1">
      <c r="A23" s="14" t="s">
        <v>142</v>
      </c>
      <c r="B23" s="13" t="s">
        <v>64</v>
      </c>
      <c r="C23" s="7"/>
      <c r="D23" s="7"/>
      <c r="E23" s="19"/>
      <c r="F23" s="7"/>
      <c r="G23" s="18">
        <f>G24</f>
        <v>288528</v>
      </c>
      <c r="H23" s="18">
        <f t="shared" ref="H23:AJ25" si="8">H24</f>
        <v>162111</v>
      </c>
      <c r="I23" s="18">
        <f t="shared" si="8"/>
        <v>10000</v>
      </c>
      <c r="J23" s="18">
        <f t="shared" si="8"/>
        <v>0</v>
      </c>
      <c r="K23" s="18">
        <f t="shared" si="8"/>
        <v>10000</v>
      </c>
      <c r="L23" s="18">
        <f t="shared" si="8"/>
        <v>0</v>
      </c>
      <c r="M23" s="18">
        <f t="shared" si="8"/>
        <v>182117</v>
      </c>
      <c r="N23" s="18">
        <f t="shared" si="8"/>
        <v>145900</v>
      </c>
      <c r="O23" s="18">
        <f t="shared" si="8"/>
        <v>60000</v>
      </c>
      <c r="P23" s="18">
        <f t="shared" si="8"/>
        <v>60000</v>
      </c>
      <c r="Q23" s="18">
        <f t="shared" si="8"/>
        <v>16211</v>
      </c>
      <c r="R23" s="18">
        <f t="shared" si="8"/>
        <v>0</v>
      </c>
      <c r="S23" s="18">
        <f t="shared" si="8"/>
        <v>16211</v>
      </c>
      <c r="T23" s="18">
        <f t="shared" si="8"/>
        <v>182117</v>
      </c>
      <c r="U23" s="18">
        <f t="shared" si="8"/>
        <v>45883</v>
      </c>
      <c r="V23" s="18">
        <f t="shared" si="8"/>
        <v>16211</v>
      </c>
      <c r="W23" s="18">
        <f t="shared" si="8"/>
        <v>0</v>
      </c>
      <c r="X23" s="18">
        <f t="shared" si="8"/>
        <v>0</v>
      </c>
      <c r="Y23" s="18">
        <f t="shared" si="8"/>
        <v>45883</v>
      </c>
      <c r="Z23" s="18">
        <f t="shared" si="8"/>
        <v>16211</v>
      </c>
      <c r="AA23" s="18">
        <f t="shared" si="8"/>
        <v>0</v>
      </c>
      <c r="AB23" s="18">
        <f t="shared" si="8"/>
        <v>0</v>
      </c>
      <c r="AC23" s="18">
        <f t="shared" si="8"/>
        <v>106528</v>
      </c>
      <c r="AD23" s="18">
        <f t="shared" si="8"/>
        <v>16211</v>
      </c>
      <c r="AE23" s="18">
        <f t="shared" si="8"/>
        <v>0</v>
      </c>
      <c r="AF23" s="18">
        <f t="shared" si="8"/>
        <v>0</v>
      </c>
      <c r="AG23" s="18">
        <f t="shared" si="8"/>
        <v>16211</v>
      </c>
      <c r="AH23" s="18">
        <f t="shared" si="8"/>
        <v>16211</v>
      </c>
      <c r="AI23" s="18">
        <f t="shared" si="8"/>
        <v>0</v>
      </c>
      <c r="AJ23" s="18">
        <f t="shared" si="8"/>
        <v>0</v>
      </c>
      <c r="AK23" s="19"/>
      <c r="AL23" s="115"/>
      <c r="AM23" s="122"/>
    </row>
    <row r="24" spans="1:39" s="11" customFormat="1" ht="37.5">
      <c r="A24" s="14" t="s">
        <v>36</v>
      </c>
      <c r="B24" s="15" t="s">
        <v>139</v>
      </c>
      <c r="C24" s="7"/>
      <c r="D24" s="7"/>
      <c r="E24" s="19"/>
      <c r="F24" s="7"/>
      <c r="G24" s="18">
        <f>G25</f>
        <v>288528</v>
      </c>
      <c r="H24" s="18">
        <f t="shared" si="8"/>
        <v>162111</v>
      </c>
      <c r="I24" s="18">
        <f t="shared" si="8"/>
        <v>10000</v>
      </c>
      <c r="J24" s="18">
        <f t="shared" si="8"/>
        <v>0</v>
      </c>
      <c r="K24" s="18">
        <f t="shared" si="8"/>
        <v>10000</v>
      </c>
      <c r="L24" s="18">
        <f t="shared" si="8"/>
        <v>0</v>
      </c>
      <c r="M24" s="18">
        <f t="shared" si="8"/>
        <v>182117</v>
      </c>
      <c r="N24" s="18">
        <f t="shared" si="8"/>
        <v>145900</v>
      </c>
      <c r="O24" s="18">
        <f t="shared" si="8"/>
        <v>60000</v>
      </c>
      <c r="P24" s="18">
        <f t="shared" si="8"/>
        <v>60000</v>
      </c>
      <c r="Q24" s="18">
        <f t="shared" si="8"/>
        <v>16211</v>
      </c>
      <c r="R24" s="18">
        <f t="shared" si="8"/>
        <v>0</v>
      </c>
      <c r="S24" s="18">
        <f t="shared" si="8"/>
        <v>16211</v>
      </c>
      <c r="T24" s="18">
        <f t="shared" si="8"/>
        <v>182117</v>
      </c>
      <c r="U24" s="18">
        <f t="shared" si="8"/>
        <v>45883</v>
      </c>
      <c r="V24" s="18">
        <f t="shared" si="8"/>
        <v>16211</v>
      </c>
      <c r="W24" s="18">
        <f t="shared" si="8"/>
        <v>0</v>
      </c>
      <c r="X24" s="18">
        <f t="shared" si="8"/>
        <v>0</v>
      </c>
      <c r="Y24" s="18">
        <f t="shared" si="8"/>
        <v>45883</v>
      </c>
      <c r="Z24" s="18">
        <f t="shared" si="8"/>
        <v>16211</v>
      </c>
      <c r="AA24" s="18">
        <f t="shared" si="8"/>
        <v>0</v>
      </c>
      <c r="AB24" s="18">
        <f t="shared" si="8"/>
        <v>0</v>
      </c>
      <c r="AC24" s="18">
        <f t="shared" si="8"/>
        <v>106528</v>
      </c>
      <c r="AD24" s="18">
        <f t="shared" si="8"/>
        <v>16211</v>
      </c>
      <c r="AE24" s="18">
        <f t="shared" si="8"/>
        <v>0</v>
      </c>
      <c r="AF24" s="18">
        <f t="shared" si="8"/>
        <v>0</v>
      </c>
      <c r="AG24" s="18">
        <f t="shared" si="8"/>
        <v>16211</v>
      </c>
      <c r="AH24" s="18">
        <f t="shared" si="8"/>
        <v>16211</v>
      </c>
      <c r="AI24" s="18">
        <f t="shared" si="8"/>
        <v>0</v>
      </c>
      <c r="AJ24" s="18">
        <f t="shared" si="8"/>
        <v>0</v>
      </c>
      <c r="AK24" s="19"/>
      <c r="AL24" s="61"/>
      <c r="AM24" s="121"/>
    </row>
    <row r="25" spans="1:39" s="20" customFormat="1">
      <c r="A25" s="25" t="s">
        <v>137</v>
      </c>
      <c r="B25" s="15" t="s">
        <v>141</v>
      </c>
      <c r="C25" s="7"/>
      <c r="D25" s="33">
        <f>AH26+AH33+AH42</f>
        <v>83155</v>
      </c>
      <c r="E25" s="19"/>
      <c r="F25" s="7"/>
      <c r="G25" s="18">
        <f>G26</f>
        <v>288528</v>
      </c>
      <c r="H25" s="18">
        <f t="shared" si="8"/>
        <v>162111</v>
      </c>
      <c r="I25" s="18">
        <f t="shared" si="8"/>
        <v>10000</v>
      </c>
      <c r="J25" s="18">
        <f t="shared" si="8"/>
        <v>0</v>
      </c>
      <c r="K25" s="18">
        <f t="shared" si="8"/>
        <v>10000</v>
      </c>
      <c r="L25" s="18">
        <f t="shared" si="8"/>
        <v>0</v>
      </c>
      <c r="M25" s="18">
        <f t="shared" si="8"/>
        <v>182117</v>
      </c>
      <c r="N25" s="18">
        <f t="shared" si="8"/>
        <v>145900</v>
      </c>
      <c r="O25" s="18">
        <f t="shared" si="8"/>
        <v>60000</v>
      </c>
      <c r="P25" s="18">
        <f t="shared" si="8"/>
        <v>60000</v>
      </c>
      <c r="Q25" s="18">
        <f t="shared" si="8"/>
        <v>16211</v>
      </c>
      <c r="R25" s="18">
        <f t="shared" si="8"/>
        <v>0</v>
      </c>
      <c r="S25" s="18">
        <f t="shared" si="8"/>
        <v>16211</v>
      </c>
      <c r="T25" s="18">
        <f t="shared" si="8"/>
        <v>182117</v>
      </c>
      <c r="U25" s="18">
        <f t="shared" si="8"/>
        <v>45883</v>
      </c>
      <c r="V25" s="18">
        <f t="shared" si="8"/>
        <v>16211</v>
      </c>
      <c r="W25" s="18">
        <f t="shared" si="8"/>
        <v>0</v>
      </c>
      <c r="X25" s="18">
        <f t="shared" si="8"/>
        <v>0</v>
      </c>
      <c r="Y25" s="18">
        <f t="shared" si="8"/>
        <v>45883</v>
      </c>
      <c r="Z25" s="18">
        <f t="shared" si="8"/>
        <v>16211</v>
      </c>
      <c r="AA25" s="18">
        <f t="shared" si="8"/>
        <v>0</v>
      </c>
      <c r="AB25" s="18">
        <f t="shared" si="8"/>
        <v>0</v>
      </c>
      <c r="AC25" s="18">
        <f t="shared" si="8"/>
        <v>106528</v>
      </c>
      <c r="AD25" s="18">
        <f t="shared" si="8"/>
        <v>16211</v>
      </c>
      <c r="AE25" s="18">
        <f t="shared" si="8"/>
        <v>0</v>
      </c>
      <c r="AF25" s="18">
        <f t="shared" si="8"/>
        <v>0</v>
      </c>
      <c r="AG25" s="18">
        <f t="shared" si="8"/>
        <v>16211</v>
      </c>
      <c r="AH25" s="18">
        <f t="shared" si="8"/>
        <v>16211</v>
      </c>
      <c r="AI25" s="18">
        <f t="shared" si="8"/>
        <v>0</v>
      </c>
      <c r="AJ25" s="18">
        <f t="shared" si="8"/>
        <v>0</v>
      </c>
      <c r="AK25" s="19"/>
      <c r="AL25" s="115"/>
      <c r="AM25" s="122"/>
    </row>
    <row r="26" spans="1:39" ht="75">
      <c r="A26" s="25" t="s">
        <v>38</v>
      </c>
      <c r="B26" s="32" t="s">
        <v>66</v>
      </c>
      <c r="C26" s="27" t="s">
        <v>61</v>
      </c>
      <c r="D26" s="27" t="s">
        <v>67</v>
      </c>
      <c r="E26" s="28" t="s">
        <v>68</v>
      </c>
      <c r="F26" s="27" t="s">
        <v>69</v>
      </c>
      <c r="G26" s="29">
        <v>288528</v>
      </c>
      <c r="H26" s="29">
        <v>162111</v>
      </c>
      <c r="I26" s="29">
        <v>10000</v>
      </c>
      <c r="J26" s="29">
        <v>0</v>
      </c>
      <c r="K26" s="29">
        <v>10000</v>
      </c>
      <c r="L26" s="29"/>
      <c r="M26" s="29">
        <v>182117</v>
      </c>
      <c r="N26" s="29">
        <v>145900</v>
      </c>
      <c r="O26" s="29">
        <v>60000</v>
      </c>
      <c r="P26" s="29">
        <v>60000</v>
      </c>
      <c r="Q26" s="30">
        <f>R26+S26</f>
        <v>16211</v>
      </c>
      <c r="R26" s="30"/>
      <c r="S26" s="30">
        <v>16211</v>
      </c>
      <c r="T26" s="30">
        <f>M26</f>
        <v>182117</v>
      </c>
      <c r="U26" s="29">
        <v>45883</v>
      </c>
      <c r="V26" s="29">
        <v>16211</v>
      </c>
      <c r="W26" s="29"/>
      <c r="X26" s="29"/>
      <c r="Y26" s="29">
        <v>45883</v>
      </c>
      <c r="Z26" s="29">
        <v>16211</v>
      </c>
      <c r="AA26" s="10"/>
      <c r="AB26" s="10"/>
      <c r="AC26" s="29">
        <v>106528</v>
      </c>
      <c r="AD26" s="29">
        <v>16211</v>
      </c>
      <c r="AE26" s="29"/>
      <c r="AF26" s="29"/>
      <c r="AG26" s="29">
        <f>AH26</f>
        <v>16211</v>
      </c>
      <c r="AH26" s="29">
        <v>16211</v>
      </c>
      <c r="AI26" s="29"/>
      <c r="AJ26" s="29"/>
      <c r="AK26" s="27" t="s">
        <v>70</v>
      </c>
      <c r="AL26" s="118"/>
    </row>
    <row r="27" spans="1:39" s="20" customFormat="1">
      <c r="A27" s="14" t="s">
        <v>143</v>
      </c>
      <c r="B27" s="13" t="s">
        <v>71</v>
      </c>
      <c r="C27" s="7"/>
      <c r="D27" s="7"/>
      <c r="E27" s="19"/>
      <c r="F27" s="7"/>
      <c r="G27" s="18">
        <f>G28</f>
        <v>1039958</v>
      </c>
      <c r="H27" s="18">
        <f t="shared" ref="H27:AJ28" si="9">H28</f>
        <v>712833</v>
      </c>
      <c r="I27" s="18">
        <f t="shared" si="9"/>
        <v>71467</v>
      </c>
      <c r="J27" s="18">
        <f t="shared" si="9"/>
        <v>40767</v>
      </c>
      <c r="K27" s="18">
        <f t="shared" si="9"/>
        <v>71467</v>
      </c>
      <c r="L27" s="18">
        <f t="shared" si="9"/>
        <v>40767</v>
      </c>
      <c r="M27" s="18">
        <f t="shared" si="9"/>
        <v>757950</v>
      </c>
      <c r="N27" s="18">
        <f t="shared" si="9"/>
        <v>490000</v>
      </c>
      <c r="O27" s="18">
        <f t="shared" si="9"/>
        <v>373000</v>
      </c>
      <c r="P27" s="18">
        <f t="shared" si="9"/>
        <v>413500</v>
      </c>
      <c r="Q27" s="18">
        <f t="shared" si="9"/>
        <v>94944</v>
      </c>
      <c r="R27" s="18">
        <f t="shared" si="9"/>
        <v>43833</v>
      </c>
      <c r="S27" s="18">
        <f t="shared" si="9"/>
        <v>51111</v>
      </c>
      <c r="T27" s="18">
        <f t="shared" si="9"/>
        <v>990959</v>
      </c>
      <c r="U27" s="18">
        <f t="shared" si="9"/>
        <v>226868</v>
      </c>
      <c r="V27" s="18">
        <f t="shared" si="9"/>
        <v>105322</v>
      </c>
      <c r="W27" s="18">
        <f t="shared" si="9"/>
        <v>0</v>
      </c>
      <c r="X27" s="18">
        <f t="shared" si="9"/>
        <v>0</v>
      </c>
      <c r="Y27" s="18">
        <f t="shared" si="9"/>
        <v>249968</v>
      </c>
      <c r="Z27" s="18">
        <f t="shared" si="9"/>
        <v>105322</v>
      </c>
      <c r="AA27" s="18">
        <f t="shared" si="9"/>
        <v>0</v>
      </c>
      <c r="AB27" s="18">
        <f t="shared" si="9"/>
        <v>0</v>
      </c>
      <c r="AC27" s="18">
        <f t="shared" si="9"/>
        <v>276842</v>
      </c>
      <c r="AD27" s="18">
        <f t="shared" si="9"/>
        <v>222833</v>
      </c>
      <c r="AE27" s="18">
        <f t="shared" si="9"/>
        <v>0</v>
      </c>
      <c r="AF27" s="18">
        <f t="shared" si="9"/>
        <v>0</v>
      </c>
      <c r="AG27" s="18">
        <f t="shared" si="9"/>
        <v>222833</v>
      </c>
      <c r="AH27" s="18">
        <f t="shared" si="9"/>
        <v>222833</v>
      </c>
      <c r="AI27" s="18">
        <f t="shared" si="9"/>
        <v>0</v>
      </c>
      <c r="AJ27" s="18">
        <f t="shared" si="9"/>
        <v>0</v>
      </c>
      <c r="AK27" s="19"/>
      <c r="AL27" s="115"/>
      <c r="AM27" s="122"/>
    </row>
    <row r="28" spans="1:39" s="11" customFormat="1" ht="37.5">
      <c r="A28" s="14" t="s">
        <v>36</v>
      </c>
      <c r="B28" s="15" t="s">
        <v>139</v>
      </c>
      <c r="C28" s="7"/>
      <c r="D28" s="7"/>
      <c r="E28" s="19"/>
      <c r="F28" s="7"/>
      <c r="G28" s="18">
        <f>G29</f>
        <v>1039958</v>
      </c>
      <c r="H28" s="18">
        <f t="shared" si="9"/>
        <v>712833</v>
      </c>
      <c r="I28" s="18">
        <f t="shared" si="9"/>
        <v>71467</v>
      </c>
      <c r="J28" s="18">
        <f t="shared" si="9"/>
        <v>40767</v>
      </c>
      <c r="K28" s="18">
        <f t="shared" si="9"/>
        <v>71467</v>
      </c>
      <c r="L28" s="18">
        <f t="shared" si="9"/>
        <v>40767</v>
      </c>
      <c r="M28" s="18">
        <f t="shared" si="9"/>
        <v>757950</v>
      </c>
      <c r="N28" s="18">
        <f t="shared" si="9"/>
        <v>490000</v>
      </c>
      <c r="O28" s="18">
        <f t="shared" si="9"/>
        <v>373000</v>
      </c>
      <c r="P28" s="18">
        <f t="shared" si="9"/>
        <v>413500</v>
      </c>
      <c r="Q28" s="18">
        <f t="shared" si="9"/>
        <v>94944</v>
      </c>
      <c r="R28" s="18">
        <f t="shared" si="9"/>
        <v>43833</v>
      </c>
      <c r="S28" s="18">
        <f t="shared" si="9"/>
        <v>51111</v>
      </c>
      <c r="T28" s="18">
        <f t="shared" si="9"/>
        <v>990959</v>
      </c>
      <c r="U28" s="18">
        <f t="shared" si="9"/>
        <v>226868</v>
      </c>
      <c r="V28" s="18">
        <f t="shared" si="9"/>
        <v>105322</v>
      </c>
      <c r="W28" s="18">
        <f t="shared" si="9"/>
        <v>0</v>
      </c>
      <c r="X28" s="18">
        <f t="shared" si="9"/>
        <v>0</v>
      </c>
      <c r="Y28" s="18">
        <f t="shared" si="9"/>
        <v>249968</v>
      </c>
      <c r="Z28" s="18">
        <f t="shared" si="9"/>
        <v>105322</v>
      </c>
      <c r="AA28" s="18">
        <f t="shared" si="9"/>
        <v>0</v>
      </c>
      <c r="AB28" s="18">
        <f t="shared" si="9"/>
        <v>0</v>
      </c>
      <c r="AC28" s="18">
        <f t="shared" si="9"/>
        <v>276842</v>
      </c>
      <c r="AD28" s="18">
        <f t="shared" si="9"/>
        <v>222833</v>
      </c>
      <c r="AE28" s="18">
        <f t="shared" si="9"/>
        <v>0</v>
      </c>
      <c r="AF28" s="18">
        <f t="shared" si="9"/>
        <v>0</v>
      </c>
      <c r="AG28" s="18">
        <f t="shared" si="9"/>
        <v>222833</v>
      </c>
      <c r="AH28" s="18">
        <f t="shared" si="9"/>
        <v>222833</v>
      </c>
      <c r="AI28" s="18">
        <f t="shared" si="9"/>
        <v>0</v>
      </c>
      <c r="AJ28" s="18">
        <f t="shared" si="9"/>
        <v>0</v>
      </c>
      <c r="AK28" s="19"/>
      <c r="AL28" s="61"/>
      <c r="AM28" s="121"/>
    </row>
    <row r="29" spans="1:39" s="20" customFormat="1">
      <c r="A29" s="25" t="s">
        <v>137</v>
      </c>
      <c r="B29" s="15" t="s">
        <v>141</v>
      </c>
      <c r="C29" s="7"/>
      <c r="D29" s="7"/>
      <c r="E29" s="19"/>
      <c r="F29" s="7"/>
      <c r="G29" s="18">
        <f>SUM(G30:G33)</f>
        <v>1039958</v>
      </c>
      <c r="H29" s="18">
        <f t="shared" ref="H29:AJ29" si="10">SUM(H30:H33)</f>
        <v>712833</v>
      </c>
      <c r="I29" s="18">
        <f t="shared" si="10"/>
        <v>71467</v>
      </c>
      <c r="J29" s="18">
        <f t="shared" si="10"/>
        <v>40767</v>
      </c>
      <c r="K29" s="18">
        <f t="shared" si="10"/>
        <v>71467</v>
      </c>
      <c r="L29" s="18">
        <f t="shared" si="10"/>
        <v>40767</v>
      </c>
      <c r="M29" s="18">
        <f t="shared" si="10"/>
        <v>757950</v>
      </c>
      <c r="N29" s="18">
        <f t="shared" si="10"/>
        <v>490000</v>
      </c>
      <c r="O29" s="18">
        <f t="shared" si="10"/>
        <v>373000</v>
      </c>
      <c r="P29" s="18">
        <f t="shared" si="10"/>
        <v>413500</v>
      </c>
      <c r="Q29" s="18">
        <f t="shared" si="10"/>
        <v>94944</v>
      </c>
      <c r="R29" s="18">
        <f t="shared" si="10"/>
        <v>43833</v>
      </c>
      <c r="S29" s="18">
        <f t="shared" si="10"/>
        <v>51111</v>
      </c>
      <c r="T29" s="18">
        <f t="shared" si="10"/>
        <v>990959</v>
      </c>
      <c r="U29" s="18">
        <f t="shared" si="10"/>
        <v>226868</v>
      </c>
      <c r="V29" s="18">
        <f t="shared" si="10"/>
        <v>105322</v>
      </c>
      <c r="W29" s="18">
        <f t="shared" si="10"/>
        <v>0</v>
      </c>
      <c r="X29" s="18">
        <f t="shared" si="10"/>
        <v>0</v>
      </c>
      <c r="Y29" s="18">
        <f t="shared" si="10"/>
        <v>249968</v>
      </c>
      <c r="Z29" s="18">
        <f t="shared" si="10"/>
        <v>105322</v>
      </c>
      <c r="AA29" s="18">
        <f t="shared" si="10"/>
        <v>0</v>
      </c>
      <c r="AB29" s="18">
        <f t="shared" si="10"/>
        <v>0</v>
      </c>
      <c r="AC29" s="18">
        <f t="shared" si="10"/>
        <v>276842</v>
      </c>
      <c r="AD29" s="18">
        <f t="shared" si="10"/>
        <v>222833</v>
      </c>
      <c r="AE29" s="18">
        <f t="shared" si="10"/>
        <v>0</v>
      </c>
      <c r="AF29" s="18">
        <f t="shared" si="10"/>
        <v>0</v>
      </c>
      <c r="AG29" s="18">
        <f t="shared" si="10"/>
        <v>222833</v>
      </c>
      <c r="AH29" s="18">
        <f t="shared" si="10"/>
        <v>222833</v>
      </c>
      <c r="AI29" s="18">
        <f t="shared" si="10"/>
        <v>0</v>
      </c>
      <c r="AJ29" s="18">
        <f t="shared" si="10"/>
        <v>0</v>
      </c>
      <c r="AK29" s="19"/>
      <c r="AL29" s="115"/>
      <c r="AM29" s="122"/>
    </row>
    <row r="30" spans="1:39" ht="112.5">
      <c r="A30" s="25" t="s">
        <v>38</v>
      </c>
      <c r="B30" s="26" t="s">
        <v>72</v>
      </c>
      <c r="C30" s="27" t="s">
        <v>47</v>
      </c>
      <c r="D30" s="27" t="s">
        <v>73</v>
      </c>
      <c r="E30" s="28" t="s">
        <v>56</v>
      </c>
      <c r="F30" s="51" t="s">
        <v>144</v>
      </c>
      <c r="G30" s="29">
        <v>259540</v>
      </c>
      <c r="H30" s="29">
        <v>155000</v>
      </c>
      <c r="I30" s="29">
        <v>47467</v>
      </c>
      <c r="J30" s="29">
        <v>36767</v>
      </c>
      <c r="K30" s="29">
        <v>47467</v>
      </c>
      <c r="L30" s="29">
        <v>36767</v>
      </c>
      <c r="M30" s="29">
        <v>204900</v>
      </c>
      <c r="N30" s="29">
        <v>110000</v>
      </c>
      <c r="O30" s="29">
        <v>110000</v>
      </c>
      <c r="P30" s="29">
        <v>110000</v>
      </c>
      <c r="Q30" s="30">
        <f>R30+S30</f>
        <v>12222</v>
      </c>
      <c r="R30" s="30"/>
      <c r="S30" s="30">
        <v>12222</v>
      </c>
      <c r="T30" s="30">
        <f>M30+AC30</f>
        <v>260000</v>
      </c>
      <c r="U30" s="29"/>
      <c r="V30" s="29">
        <v>23100</v>
      </c>
      <c r="W30" s="29"/>
      <c r="X30" s="29"/>
      <c r="Y30" s="29">
        <v>23100</v>
      </c>
      <c r="Z30" s="29">
        <v>23100</v>
      </c>
      <c r="AA30" s="29"/>
      <c r="AB30" s="29"/>
      <c r="AC30" s="29">
        <v>55100</v>
      </c>
      <c r="AD30" s="29">
        <f>AH30</f>
        <v>45000</v>
      </c>
      <c r="AE30" s="29"/>
      <c r="AF30" s="29"/>
      <c r="AG30" s="29">
        <f>AH30</f>
        <v>45000</v>
      </c>
      <c r="AH30" s="29">
        <f>12222+32778</f>
        <v>45000</v>
      </c>
      <c r="AI30" s="29"/>
      <c r="AJ30" s="29"/>
      <c r="AK30" s="27" t="s">
        <v>74</v>
      </c>
      <c r="AL30" s="117"/>
    </row>
    <row r="31" spans="1:39" ht="150">
      <c r="A31" s="25" t="s">
        <v>45</v>
      </c>
      <c r="B31" s="26" t="s">
        <v>75</v>
      </c>
      <c r="C31" s="27" t="s">
        <v>47</v>
      </c>
      <c r="D31" s="27" t="s">
        <v>76</v>
      </c>
      <c r="E31" s="28" t="s">
        <v>77</v>
      </c>
      <c r="F31" s="51" t="s">
        <v>145</v>
      </c>
      <c r="G31" s="52">
        <v>255156</v>
      </c>
      <c r="H31" s="52">
        <v>182000</v>
      </c>
      <c r="I31" s="29">
        <v>10000</v>
      </c>
      <c r="J31" s="29">
        <v>0</v>
      </c>
      <c r="K31" s="29">
        <v>10000</v>
      </c>
      <c r="L31" s="29"/>
      <c r="M31" s="29">
        <v>167150</v>
      </c>
      <c r="N31" s="29">
        <v>115000</v>
      </c>
      <c r="O31" s="29">
        <v>70000</v>
      </c>
      <c r="P31" s="29">
        <v>70000</v>
      </c>
      <c r="Q31" s="30">
        <f>R31+S31</f>
        <v>12778</v>
      </c>
      <c r="R31" s="30"/>
      <c r="S31" s="30">
        <v>12778</v>
      </c>
      <c r="T31" s="30">
        <f>M31+AC31</f>
        <v>255156</v>
      </c>
      <c r="U31" s="29">
        <v>87506</v>
      </c>
      <c r="V31" s="29">
        <v>12278</v>
      </c>
      <c r="W31" s="29"/>
      <c r="X31" s="29"/>
      <c r="Y31" s="29">
        <v>87506</v>
      </c>
      <c r="Z31" s="29">
        <v>12278</v>
      </c>
      <c r="AA31" s="29"/>
      <c r="AB31" s="29"/>
      <c r="AC31" s="29">
        <v>88006</v>
      </c>
      <c r="AD31" s="29">
        <f>AH31</f>
        <v>67000</v>
      </c>
      <c r="AE31" s="29"/>
      <c r="AF31" s="29"/>
      <c r="AG31" s="29">
        <f>AH31</f>
        <v>67000</v>
      </c>
      <c r="AH31" s="29">
        <f>12278+54722</f>
        <v>67000</v>
      </c>
      <c r="AI31" s="29"/>
      <c r="AJ31" s="29"/>
      <c r="AK31" s="27" t="s">
        <v>78</v>
      </c>
      <c r="AL31" s="117"/>
    </row>
    <row r="32" spans="1:39" ht="93.75">
      <c r="A32" s="34" t="s">
        <v>79</v>
      </c>
      <c r="B32" s="32" t="s">
        <v>80</v>
      </c>
      <c r="C32" s="35" t="s">
        <v>81</v>
      </c>
      <c r="D32" s="35" t="s">
        <v>82</v>
      </c>
      <c r="E32" s="36" t="s">
        <v>77</v>
      </c>
      <c r="F32" s="51" t="s">
        <v>146</v>
      </c>
      <c r="G32" s="53">
        <v>440803</v>
      </c>
      <c r="H32" s="53">
        <v>302000</v>
      </c>
      <c r="I32" s="36">
        <v>10000</v>
      </c>
      <c r="J32" s="36">
        <v>0</v>
      </c>
      <c r="K32" s="36">
        <v>10000</v>
      </c>
      <c r="L32" s="36"/>
      <c r="M32" s="36">
        <v>350900</v>
      </c>
      <c r="N32" s="36">
        <v>235000</v>
      </c>
      <c r="O32" s="36">
        <v>163000</v>
      </c>
      <c r="P32" s="36">
        <v>163000</v>
      </c>
      <c r="Q32" s="37">
        <f>R32+S32</f>
        <v>26111</v>
      </c>
      <c r="R32" s="37"/>
      <c r="S32" s="37">
        <v>26111</v>
      </c>
      <c r="T32" s="37">
        <f>M32+AC32</f>
        <v>440803</v>
      </c>
      <c r="U32" s="36">
        <v>89903</v>
      </c>
      <c r="V32" s="36">
        <v>26111</v>
      </c>
      <c r="W32" s="36"/>
      <c r="X32" s="36"/>
      <c r="Y32" s="36">
        <v>89903</v>
      </c>
      <c r="Z32" s="36">
        <v>26111</v>
      </c>
      <c r="AA32" s="36"/>
      <c r="AB32" s="36"/>
      <c r="AC32" s="36">
        <f>'[3]Bieu6_NoDCB(thamkhao)'!T69</f>
        <v>89903</v>
      </c>
      <c r="AD32" s="36">
        <f>AH32</f>
        <v>67000</v>
      </c>
      <c r="AE32" s="36"/>
      <c r="AF32" s="36"/>
      <c r="AG32" s="29">
        <f>AH32</f>
        <v>67000</v>
      </c>
      <c r="AH32" s="36">
        <f>26111+40889</f>
        <v>67000</v>
      </c>
      <c r="AI32" s="36"/>
      <c r="AJ32" s="36"/>
      <c r="AK32" s="27" t="s">
        <v>78</v>
      </c>
      <c r="AL32" s="117"/>
    </row>
    <row r="33" spans="1:39" ht="56.25">
      <c r="A33" s="25" t="s">
        <v>100</v>
      </c>
      <c r="B33" s="32" t="s">
        <v>83</v>
      </c>
      <c r="C33" s="27" t="s">
        <v>84</v>
      </c>
      <c r="D33" s="27" t="s">
        <v>85</v>
      </c>
      <c r="E33" s="28" t="s">
        <v>56</v>
      </c>
      <c r="F33" s="27" t="s">
        <v>86</v>
      </c>
      <c r="G33" s="29">
        <v>84459</v>
      </c>
      <c r="H33" s="29">
        <v>73833</v>
      </c>
      <c r="I33" s="29">
        <v>4000</v>
      </c>
      <c r="J33" s="29">
        <v>4000</v>
      </c>
      <c r="K33" s="29">
        <v>4000</v>
      </c>
      <c r="L33" s="29">
        <v>4000</v>
      </c>
      <c r="M33" s="29">
        <f>5000+30000</f>
        <v>35000</v>
      </c>
      <c r="N33" s="29">
        <v>30000</v>
      </c>
      <c r="O33" s="29">
        <v>30000</v>
      </c>
      <c r="P33" s="29">
        <v>70500</v>
      </c>
      <c r="Q33" s="30">
        <f>R33+S33</f>
        <v>43833</v>
      </c>
      <c r="R33" s="30">
        <v>43833</v>
      </c>
      <c r="S33" s="30"/>
      <c r="T33" s="10">
        <f>M33</f>
        <v>35000</v>
      </c>
      <c r="U33" s="29">
        <v>49459</v>
      </c>
      <c r="V33" s="29">
        <v>43833</v>
      </c>
      <c r="W33" s="29"/>
      <c r="X33" s="29"/>
      <c r="Y33" s="29">
        <v>49459</v>
      </c>
      <c r="Z33" s="29">
        <v>43833</v>
      </c>
      <c r="AA33" s="29"/>
      <c r="AB33" s="29"/>
      <c r="AC33" s="29">
        <f>AD33</f>
        <v>43833</v>
      </c>
      <c r="AD33" s="29">
        <v>43833</v>
      </c>
      <c r="AE33" s="29"/>
      <c r="AF33" s="29"/>
      <c r="AG33" s="29">
        <f>AH33</f>
        <v>43833</v>
      </c>
      <c r="AH33" s="29">
        <v>43833</v>
      </c>
      <c r="AI33" s="29"/>
      <c r="AJ33" s="29"/>
      <c r="AK33" s="27" t="s">
        <v>87</v>
      </c>
      <c r="AL33" s="118"/>
    </row>
    <row r="34" spans="1:39" s="20" customFormat="1">
      <c r="A34" s="14" t="s">
        <v>147</v>
      </c>
      <c r="B34" s="13" t="s">
        <v>88</v>
      </c>
      <c r="C34" s="7"/>
      <c r="D34" s="7"/>
      <c r="E34" s="19"/>
      <c r="F34" s="7"/>
      <c r="G34" s="18">
        <f>G35+G44+G47</f>
        <v>3607680</v>
      </c>
      <c r="H34" s="18">
        <f t="shared" ref="H34:AJ34" si="11">H35+H44+H47</f>
        <v>3043244</v>
      </c>
      <c r="I34" s="18">
        <f t="shared" si="11"/>
        <v>223385</v>
      </c>
      <c r="J34" s="18">
        <f t="shared" si="11"/>
        <v>176407</v>
      </c>
      <c r="K34" s="18">
        <f t="shared" si="11"/>
        <v>222548</v>
      </c>
      <c r="L34" s="18">
        <f t="shared" si="11"/>
        <v>176407</v>
      </c>
      <c r="M34" s="18">
        <f t="shared" si="11"/>
        <v>1884518</v>
      </c>
      <c r="N34" s="18">
        <f t="shared" si="11"/>
        <v>1362418</v>
      </c>
      <c r="O34" s="18">
        <f t="shared" si="11"/>
        <v>1006128</v>
      </c>
      <c r="P34" s="18">
        <f t="shared" si="11"/>
        <v>1104490</v>
      </c>
      <c r="Q34" s="18">
        <f t="shared" si="11"/>
        <v>161950</v>
      </c>
      <c r="R34" s="18">
        <f t="shared" si="11"/>
        <v>98362</v>
      </c>
      <c r="S34" s="18">
        <f t="shared" si="11"/>
        <v>63588</v>
      </c>
      <c r="T34" s="18">
        <f t="shared" si="11"/>
        <v>1994473</v>
      </c>
      <c r="U34" s="18">
        <f t="shared" si="11"/>
        <v>1693053</v>
      </c>
      <c r="V34" s="18">
        <f t="shared" si="11"/>
        <v>1608418</v>
      </c>
      <c r="W34" s="18">
        <f t="shared" si="11"/>
        <v>0</v>
      </c>
      <c r="X34" s="18">
        <f t="shared" si="11"/>
        <v>0</v>
      </c>
      <c r="Y34" s="18">
        <f t="shared" si="11"/>
        <v>671585</v>
      </c>
      <c r="Z34" s="18">
        <f t="shared" si="11"/>
        <v>586950</v>
      </c>
      <c r="AA34" s="18">
        <f t="shared" si="11"/>
        <v>0</v>
      </c>
      <c r="AB34" s="18">
        <f t="shared" si="11"/>
        <v>0</v>
      </c>
      <c r="AC34" s="18">
        <f t="shared" si="11"/>
        <v>1421069</v>
      </c>
      <c r="AD34" s="18">
        <f t="shared" si="11"/>
        <v>1393945</v>
      </c>
      <c r="AE34" s="18">
        <f t="shared" si="11"/>
        <v>0</v>
      </c>
      <c r="AF34" s="18">
        <f t="shared" si="11"/>
        <v>0</v>
      </c>
      <c r="AG34" s="18">
        <f t="shared" si="11"/>
        <v>1537105</v>
      </c>
      <c r="AH34" s="18">
        <f t="shared" si="11"/>
        <v>1537105</v>
      </c>
      <c r="AI34" s="18">
        <f t="shared" si="11"/>
        <v>0</v>
      </c>
      <c r="AJ34" s="18">
        <f t="shared" si="11"/>
        <v>0</v>
      </c>
      <c r="AK34" s="19"/>
      <c r="AL34" s="115"/>
      <c r="AM34" s="122"/>
    </row>
    <row r="35" spans="1:39" s="11" customFormat="1" ht="37.5">
      <c r="A35" s="14" t="s">
        <v>36</v>
      </c>
      <c r="B35" s="15" t="s">
        <v>139</v>
      </c>
      <c r="C35" s="7"/>
      <c r="D35" s="7"/>
      <c r="E35" s="19"/>
      <c r="F35" s="7"/>
      <c r="G35" s="18">
        <f>G36</f>
        <v>3041629</v>
      </c>
      <c r="H35" s="18">
        <f t="shared" ref="H35:AJ35" si="12">H36</f>
        <v>2525805</v>
      </c>
      <c r="I35" s="18">
        <f t="shared" si="12"/>
        <v>209407</v>
      </c>
      <c r="J35" s="18">
        <f t="shared" si="12"/>
        <v>176407</v>
      </c>
      <c r="K35" s="18">
        <f t="shared" si="12"/>
        <v>208570</v>
      </c>
      <c r="L35" s="18">
        <f t="shared" si="12"/>
        <v>176407</v>
      </c>
      <c r="M35" s="18">
        <f t="shared" si="12"/>
        <v>1833918</v>
      </c>
      <c r="N35" s="18">
        <f t="shared" si="12"/>
        <v>1358418</v>
      </c>
      <c r="O35" s="18">
        <f t="shared" si="12"/>
        <v>1004128</v>
      </c>
      <c r="P35" s="18">
        <f t="shared" si="12"/>
        <v>1102490</v>
      </c>
      <c r="Q35" s="18">
        <f t="shared" si="12"/>
        <v>161950</v>
      </c>
      <c r="R35" s="18">
        <f t="shared" si="12"/>
        <v>98362</v>
      </c>
      <c r="S35" s="18">
        <f t="shared" si="12"/>
        <v>63588</v>
      </c>
      <c r="T35" s="18">
        <f t="shared" si="12"/>
        <v>1944473</v>
      </c>
      <c r="U35" s="18">
        <f t="shared" si="12"/>
        <v>1184837</v>
      </c>
      <c r="V35" s="18">
        <f t="shared" si="12"/>
        <v>1100202</v>
      </c>
      <c r="W35" s="18">
        <f t="shared" si="12"/>
        <v>0</v>
      </c>
      <c r="X35" s="18">
        <f t="shared" si="12"/>
        <v>0</v>
      </c>
      <c r="Y35" s="18">
        <f t="shared" si="12"/>
        <v>546585</v>
      </c>
      <c r="Z35" s="18">
        <f t="shared" si="12"/>
        <v>461950</v>
      </c>
      <c r="AA35" s="18">
        <f t="shared" si="12"/>
        <v>0</v>
      </c>
      <c r="AB35" s="18">
        <f t="shared" si="12"/>
        <v>0</v>
      </c>
      <c r="AC35" s="18">
        <f t="shared" si="12"/>
        <v>1121918</v>
      </c>
      <c r="AD35" s="18">
        <f t="shared" si="12"/>
        <v>1094794</v>
      </c>
      <c r="AE35" s="18">
        <f t="shared" si="12"/>
        <v>0</v>
      </c>
      <c r="AF35" s="18">
        <f t="shared" si="12"/>
        <v>0</v>
      </c>
      <c r="AG35" s="18">
        <f t="shared" si="12"/>
        <v>1094794</v>
      </c>
      <c r="AH35" s="18">
        <f t="shared" si="12"/>
        <v>1094794</v>
      </c>
      <c r="AI35" s="18">
        <f t="shared" si="12"/>
        <v>0</v>
      </c>
      <c r="AJ35" s="18">
        <f t="shared" si="12"/>
        <v>0</v>
      </c>
      <c r="AK35" s="19"/>
      <c r="AL35" s="61"/>
      <c r="AM35" s="121"/>
    </row>
    <row r="36" spans="1:39" s="20" customFormat="1">
      <c r="A36" s="25" t="s">
        <v>137</v>
      </c>
      <c r="B36" s="15" t="s">
        <v>141</v>
      </c>
      <c r="C36" s="7"/>
      <c r="D36" s="7"/>
      <c r="E36" s="19"/>
      <c r="F36" s="7"/>
      <c r="G36" s="18">
        <f>SUM(G37:G43)</f>
        <v>3041629</v>
      </c>
      <c r="H36" s="18">
        <f t="shared" ref="H36:AJ36" si="13">SUM(H37:H43)</f>
        <v>2525805</v>
      </c>
      <c r="I36" s="18">
        <f t="shared" si="13"/>
        <v>209407</v>
      </c>
      <c r="J36" s="18">
        <f t="shared" si="13"/>
        <v>176407</v>
      </c>
      <c r="K36" s="18">
        <f t="shared" si="13"/>
        <v>208570</v>
      </c>
      <c r="L36" s="18">
        <f t="shared" si="13"/>
        <v>176407</v>
      </c>
      <c r="M36" s="18">
        <f t="shared" si="13"/>
        <v>1833918</v>
      </c>
      <c r="N36" s="18">
        <f t="shared" si="13"/>
        <v>1358418</v>
      </c>
      <c r="O36" s="18">
        <f t="shared" si="13"/>
        <v>1004128</v>
      </c>
      <c r="P36" s="18">
        <f t="shared" si="13"/>
        <v>1102490</v>
      </c>
      <c r="Q36" s="18">
        <f t="shared" si="13"/>
        <v>161950</v>
      </c>
      <c r="R36" s="18">
        <f t="shared" si="13"/>
        <v>98362</v>
      </c>
      <c r="S36" s="18">
        <f t="shared" si="13"/>
        <v>63588</v>
      </c>
      <c r="T36" s="18">
        <f t="shared" si="13"/>
        <v>1944473</v>
      </c>
      <c r="U36" s="18">
        <f t="shared" si="13"/>
        <v>1184837</v>
      </c>
      <c r="V36" s="18">
        <f t="shared" si="13"/>
        <v>1100202</v>
      </c>
      <c r="W36" s="18">
        <f t="shared" si="13"/>
        <v>0</v>
      </c>
      <c r="X36" s="18">
        <f t="shared" si="13"/>
        <v>0</v>
      </c>
      <c r="Y36" s="18">
        <f t="shared" si="13"/>
        <v>546585</v>
      </c>
      <c r="Z36" s="18">
        <f t="shared" si="13"/>
        <v>461950</v>
      </c>
      <c r="AA36" s="18">
        <f t="shared" si="13"/>
        <v>0</v>
      </c>
      <c r="AB36" s="18">
        <f t="shared" si="13"/>
        <v>0</v>
      </c>
      <c r="AC36" s="18">
        <f t="shared" si="13"/>
        <v>1121918</v>
      </c>
      <c r="AD36" s="18">
        <f t="shared" si="13"/>
        <v>1094794</v>
      </c>
      <c r="AE36" s="18">
        <f t="shared" si="13"/>
        <v>0</v>
      </c>
      <c r="AF36" s="18">
        <f t="shared" si="13"/>
        <v>0</v>
      </c>
      <c r="AG36" s="18">
        <f t="shared" si="13"/>
        <v>1094794</v>
      </c>
      <c r="AH36" s="18">
        <f t="shared" si="13"/>
        <v>1094794</v>
      </c>
      <c r="AI36" s="18">
        <f t="shared" si="13"/>
        <v>0</v>
      </c>
      <c r="AJ36" s="18">
        <f t="shared" si="13"/>
        <v>0</v>
      </c>
      <c r="AK36" s="19"/>
      <c r="AL36" s="115"/>
      <c r="AM36" s="122"/>
    </row>
    <row r="37" spans="1:39" ht="56.25">
      <c r="A37" s="25" t="s">
        <v>38</v>
      </c>
      <c r="B37" s="26" t="s">
        <v>89</v>
      </c>
      <c r="C37" s="27" t="s">
        <v>90</v>
      </c>
      <c r="D37" s="27" t="s">
        <v>91</v>
      </c>
      <c r="E37" s="28" t="s">
        <v>56</v>
      </c>
      <c r="F37" s="51" t="s">
        <v>92</v>
      </c>
      <c r="G37" s="52">
        <v>181198</v>
      </c>
      <c r="H37" s="52">
        <v>111000</v>
      </c>
      <c r="I37" s="29">
        <v>58907</v>
      </c>
      <c r="J37" s="29">
        <v>38907</v>
      </c>
      <c r="K37" s="29">
        <v>58907</v>
      </c>
      <c r="L37" s="29">
        <v>38907</v>
      </c>
      <c r="M37" s="29">
        <v>143907</v>
      </c>
      <c r="N37" s="29">
        <v>85907</v>
      </c>
      <c r="O37" s="29">
        <f>N37</f>
        <v>85907</v>
      </c>
      <c r="P37" s="29">
        <v>111000</v>
      </c>
      <c r="Q37" s="30">
        <f t="shared" ref="Q37:Q42" si="14">R37+S37</f>
        <v>25093</v>
      </c>
      <c r="R37" s="30">
        <f>P37-O37</f>
        <v>25093</v>
      </c>
      <c r="S37" s="30"/>
      <c r="T37" s="30">
        <f>M37+AC37</f>
        <v>163907</v>
      </c>
      <c r="U37" s="29">
        <v>32158</v>
      </c>
      <c r="V37" s="29">
        <v>25093</v>
      </c>
      <c r="W37" s="29"/>
      <c r="X37" s="29"/>
      <c r="Y37" s="29">
        <v>32158</v>
      </c>
      <c r="Z37" s="29">
        <v>25093</v>
      </c>
      <c r="AA37" s="10"/>
      <c r="AB37" s="10"/>
      <c r="AC37" s="30">
        <v>20000</v>
      </c>
      <c r="AD37" s="30">
        <v>20000</v>
      </c>
      <c r="AE37" s="30"/>
      <c r="AF37" s="30"/>
      <c r="AG37" s="30">
        <v>20000</v>
      </c>
      <c r="AH37" s="30">
        <v>20000</v>
      </c>
      <c r="AI37" s="10"/>
      <c r="AJ37" s="10"/>
      <c r="AK37" s="27" t="s">
        <v>78</v>
      </c>
      <c r="AL37" s="117"/>
    </row>
    <row r="38" spans="1:39" ht="75">
      <c r="A38" s="25" t="s">
        <v>45</v>
      </c>
      <c r="B38" s="26" t="s">
        <v>93</v>
      </c>
      <c r="C38" s="27" t="s">
        <v>81</v>
      </c>
      <c r="D38" s="27" t="s">
        <v>94</v>
      </c>
      <c r="E38" s="28" t="s">
        <v>95</v>
      </c>
      <c r="F38" s="51" t="s">
        <v>148</v>
      </c>
      <c r="G38" s="52">
        <v>119956</v>
      </c>
      <c r="H38" s="52">
        <v>98490</v>
      </c>
      <c r="I38" s="29">
        <v>20000</v>
      </c>
      <c r="J38" s="29">
        <v>20000</v>
      </c>
      <c r="K38" s="29">
        <v>20000</v>
      </c>
      <c r="L38" s="29">
        <v>20000</v>
      </c>
      <c r="M38" s="29">
        <f>12000+5000+N38</f>
        <v>87221</v>
      </c>
      <c r="N38" s="29">
        <v>70221</v>
      </c>
      <c r="O38" s="29">
        <v>70221</v>
      </c>
      <c r="P38" s="29">
        <v>98490</v>
      </c>
      <c r="Q38" s="30">
        <f t="shared" si="14"/>
        <v>28269</v>
      </c>
      <c r="R38" s="30">
        <f>P38-O38</f>
        <v>28269</v>
      </c>
      <c r="S38" s="30"/>
      <c r="T38" s="30">
        <f>M38+AC38</f>
        <v>119956</v>
      </c>
      <c r="U38" s="29">
        <v>32735</v>
      </c>
      <c r="V38" s="29">
        <v>28269</v>
      </c>
      <c r="W38" s="29"/>
      <c r="X38" s="29"/>
      <c r="Y38" s="29">
        <v>32735</v>
      </c>
      <c r="Z38" s="29">
        <v>28269</v>
      </c>
      <c r="AA38" s="10"/>
      <c r="AB38" s="10"/>
      <c r="AC38" s="29">
        <v>32735</v>
      </c>
      <c r="AD38" s="29">
        <v>28269</v>
      </c>
      <c r="AE38" s="29"/>
      <c r="AF38" s="29"/>
      <c r="AG38" s="29">
        <f>AH38</f>
        <v>28269</v>
      </c>
      <c r="AH38" s="29">
        <v>28269</v>
      </c>
      <c r="AI38" s="10"/>
      <c r="AJ38" s="10"/>
      <c r="AK38" s="27" t="s">
        <v>78</v>
      </c>
      <c r="AL38" s="117"/>
    </row>
    <row r="39" spans="1:39" ht="75">
      <c r="A39" s="25" t="s">
        <v>79</v>
      </c>
      <c r="B39" s="32" t="s">
        <v>96</v>
      </c>
      <c r="C39" s="27" t="s">
        <v>97</v>
      </c>
      <c r="D39" s="27" t="s">
        <v>98</v>
      </c>
      <c r="E39" s="28" t="s">
        <v>68</v>
      </c>
      <c r="F39" s="51" t="s">
        <v>99</v>
      </c>
      <c r="G39" s="52">
        <v>613371</v>
      </c>
      <c r="H39" s="52">
        <v>409267</v>
      </c>
      <c r="I39" s="29">
        <v>32500</v>
      </c>
      <c r="J39" s="29">
        <v>22500</v>
      </c>
      <c r="K39" s="29">
        <v>32500</v>
      </c>
      <c r="L39" s="29">
        <v>22500</v>
      </c>
      <c r="M39" s="29">
        <f>320590+205500-20000</f>
        <v>506090</v>
      </c>
      <c r="N39" s="29">
        <v>307590</v>
      </c>
      <c r="O39" s="29">
        <v>100000</v>
      </c>
      <c r="P39" s="29">
        <v>100000</v>
      </c>
      <c r="Q39" s="30">
        <f t="shared" si="14"/>
        <v>34177</v>
      </c>
      <c r="R39" s="30"/>
      <c r="S39" s="30">
        <v>34177</v>
      </c>
      <c r="T39" s="30">
        <f>M39+AC39</f>
        <v>562925</v>
      </c>
      <c r="U39" s="29">
        <v>107281</v>
      </c>
      <c r="V39" s="29">
        <v>34177</v>
      </c>
      <c r="W39" s="29"/>
      <c r="X39" s="29"/>
      <c r="Y39" s="29">
        <v>107281</v>
      </c>
      <c r="Z39" s="29">
        <v>34177</v>
      </c>
      <c r="AA39" s="10"/>
      <c r="AB39" s="10"/>
      <c r="AC39" s="29">
        <v>56835</v>
      </c>
      <c r="AD39" s="29">
        <v>34177</v>
      </c>
      <c r="AE39" s="29"/>
      <c r="AF39" s="29"/>
      <c r="AG39" s="29">
        <f>AH39</f>
        <v>34177</v>
      </c>
      <c r="AH39" s="29">
        <v>34177</v>
      </c>
      <c r="AI39" s="10"/>
      <c r="AJ39" s="10"/>
      <c r="AK39" s="27" t="s">
        <v>78</v>
      </c>
      <c r="AL39" s="117"/>
    </row>
    <row r="40" spans="1:39" ht="75">
      <c r="A40" s="25" t="s">
        <v>100</v>
      </c>
      <c r="B40" s="32" t="s">
        <v>101</v>
      </c>
      <c r="C40" s="27" t="s">
        <v>47</v>
      </c>
      <c r="D40" s="27" t="s">
        <v>102</v>
      </c>
      <c r="E40" s="28" t="s">
        <v>103</v>
      </c>
      <c r="F40" s="51" t="s">
        <v>149</v>
      </c>
      <c r="G40" s="52">
        <v>368685</v>
      </c>
      <c r="H40" s="52">
        <v>207685</v>
      </c>
      <c r="I40" s="29">
        <v>3000</v>
      </c>
      <c r="J40" s="29">
        <v>0</v>
      </c>
      <c r="K40" s="29">
        <v>2163</v>
      </c>
      <c r="L40" s="29"/>
      <c r="M40" s="29">
        <v>338700</v>
      </c>
      <c r="N40" s="29">
        <v>186700</v>
      </c>
      <c r="O40" s="29">
        <v>50000</v>
      </c>
      <c r="P40" s="29">
        <v>50000</v>
      </c>
      <c r="Q40" s="30">
        <f t="shared" si="14"/>
        <v>21300</v>
      </c>
      <c r="R40" s="30"/>
      <c r="S40" s="30">
        <v>21300</v>
      </c>
      <c r="T40" s="30">
        <f>M40+AC40</f>
        <v>359685</v>
      </c>
      <c r="U40" s="29">
        <v>21300</v>
      </c>
      <c r="V40" s="29">
        <v>21300</v>
      </c>
      <c r="W40" s="29"/>
      <c r="X40" s="29"/>
      <c r="Y40" s="29">
        <v>21300</v>
      </c>
      <c r="Z40" s="29">
        <v>21300</v>
      </c>
      <c r="AA40" s="10"/>
      <c r="AB40" s="10"/>
      <c r="AC40" s="29">
        <v>20985</v>
      </c>
      <c r="AD40" s="29">
        <v>20985</v>
      </c>
      <c r="AE40" s="29"/>
      <c r="AF40" s="29"/>
      <c r="AG40" s="29">
        <v>20985</v>
      </c>
      <c r="AH40" s="29">
        <v>20985</v>
      </c>
      <c r="AI40" s="10"/>
      <c r="AJ40" s="10"/>
      <c r="AK40" s="27" t="s">
        <v>78</v>
      </c>
      <c r="AL40" s="117"/>
    </row>
    <row r="41" spans="1:39" ht="56.25">
      <c r="A41" s="25" t="s">
        <v>104</v>
      </c>
      <c r="B41" s="32" t="s">
        <v>105</v>
      </c>
      <c r="C41" s="27" t="s">
        <v>106</v>
      </c>
      <c r="D41" s="27" t="s">
        <v>107</v>
      </c>
      <c r="E41" s="28" t="s">
        <v>108</v>
      </c>
      <c r="F41" s="51" t="s">
        <v>109</v>
      </c>
      <c r="G41" s="52">
        <v>630000</v>
      </c>
      <c r="H41" s="52">
        <v>630000</v>
      </c>
      <c r="I41" s="29">
        <v>33000</v>
      </c>
      <c r="J41" s="29">
        <v>33000</v>
      </c>
      <c r="K41" s="29">
        <v>33000</v>
      </c>
      <c r="L41" s="29">
        <v>33000</v>
      </c>
      <c r="M41" s="29">
        <v>600000</v>
      </c>
      <c r="N41" s="29">
        <v>600000</v>
      </c>
      <c r="O41" s="29">
        <f>N41</f>
        <v>600000</v>
      </c>
      <c r="P41" s="29">
        <v>630000</v>
      </c>
      <c r="Q41" s="30">
        <f t="shared" si="14"/>
        <v>30000</v>
      </c>
      <c r="R41" s="30">
        <f>P41-O41</f>
        <v>30000</v>
      </c>
      <c r="S41" s="30"/>
      <c r="T41" s="30">
        <f>M41+AC41</f>
        <v>630000</v>
      </c>
      <c r="U41" s="29">
        <v>30000</v>
      </c>
      <c r="V41" s="29">
        <v>30000</v>
      </c>
      <c r="W41" s="29"/>
      <c r="X41" s="29"/>
      <c r="Y41" s="29">
        <v>30000</v>
      </c>
      <c r="Z41" s="29">
        <v>30000</v>
      </c>
      <c r="AA41" s="10"/>
      <c r="AB41" s="10"/>
      <c r="AC41" s="29">
        <v>30000</v>
      </c>
      <c r="AD41" s="29">
        <v>30000</v>
      </c>
      <c r="AE41" s="29"/>
      <c r="AF41" s="29"/>
      <c r="AG41" s="29">
        <v>30000</v>
      </c>
      <c r="AH41" s="29">
        <v>30000</v>
      </c>
      <c r="AI41" s="10"/>
      <c r="AJ41" s="10"/>
      <c r="AK41" s="27" t="s">
        <v>78</v>
      </c>
      <c r="AL41" s="118"/>
    </row>
    <row r="42" spans="1:39" ht="56.25">
      <c r="A42" s="25" t="s">
        <v>151</v>
      </c>
      <c r="B42" s="32" t="s">
        <v>110</v>
      </c>
      <c r="C42" s="27" t="s">
        <v>111</v>
      </c>
      <c r="D42" s="27" t="s">
        <v>112</v>
      </c>
      <c r="E42" s="28" t="s">
        <v>113</v>
      </c>
      <c r="F42" s="51" t="s">
        <v>150</v>
      </c>
      <c r="G42" s="52">
        <v>140167</v>
      </c>
      <c r="H42" s="52">
        <v>81111</v>
      </c>
      <c r="I42" s="29">
        <v>12000</v>
      </c>
      <c r="J42" s="29">
        <v>12000</v>
      </c>
      <c r="K42" s="29">
        <v>12000</v>
      </c>
      <c r="L42" s="29">
        <v>12000</v>
      </c>
      <c r="M42" s="29">
        <v>108000</v>
      </c>
      <c r="N42" s="29">
        <v>58000</v>
      </c>
      <c r="O42" s="29">
        <v>48000</v>
      </c>
      <c r="P42" s="29">
        <v>63000</v>
      </c>
      <c r="Q42" s="30">
        <f t="shared" si="14"/>
        <v>23111</v>
      </c>
      <c r="R42" s="30">
        <f>P42-O42</f>
        <v>15000</v>
      </c>
      <c r="S42" s="30">
        <v>8111</v>
      </c>
      <c r="T42" s="30">
        <f>M42</f>
        <v>108000</v>
      </c>
      <c r="U42" s="29">
        <v>23111</v>
      </c>
      <c r="V42" s="29">
        <v>23111</v>
      </c>
      <c r="W42" s="29"/>
      <c r="X42" s="29"/>
      <c r="Y42" s="29">
        <v>23111</v>
      </c>
      <c r="Z42" s="29">
        <v>23111</v>
      </c>
      <c r="AA42" s="10"/>
      <c r="AB42" s="10"/>
      <c r="AC42" s="29">
        <v>23111</v>
      </c>
      <c r="AD42" s="29">
        <v>23111</v>
      </c>
      <c r="AE42" s="29"/>
      <c r="AF42" s="29"/>
      <c r="AG42" s="29">
        <v>23111</v>
      </c>
      <c r="AH42" s="29">
        <v>23111</v>
      </c>
      <c r="AI42" s="10"/>
      <c r="AJ42" s="10"/>
      <c r="AK42" s="27" t="s">
        <v>78</v>
      </c>
      <c r="AL42" s="118"/>
    </row>
    <row r="43" spans="1:39" ht="56.25">
      <c r="A43" s="25" t="s">
        <v>154</v>
      </c>
      <c r="B43" s="26" t="s">
        <v>117</v>
      </c>
      <c r="C43" s="27" t="s">
        <v>118</v>
      </c>
      <c r="D43" s="27" t="s">
        <v>119</v>
      </c>
      <c r="E43" s="28" t="s">
        <v>120</v>
      </c>
      <c r="F43" s="51" t="s">
        <v>152</v>
      </c>
      <c r="G43" s="29">
        <v>988252</v>
      </c>
      <c r="H43" s="29">
        <v>988252</v>
      </c>
      <c r="I43" s="29">
        <v>50000</v>
      </c>
      <c r="J43" s="29">
        <v>50000</v>
      </c>
      <c r="K43" s="29">
        <v>50000</v>
      </c>
      <c r="L43" s="29">
        <v>50000</v>
      </c>
      <c r="M43" s="29">
        <v>50000</v>
      </c>
      <c r="N43" s="29">
        <v>50000</v>
      </c>
      <c r="O43" s="29">
        <v>50000</v>
      </c>
      <c r="P43" s="29">
        <v>50000</v>
      </c>
      <c r="Q43" s="10"/>
      <c r="R43" s="10"/>
      <c r="S43" s="10"/>
      <c r="T43" s="30"/>
      <c r="U43" s="29">
        <v>938252</v>
      </c>
      <c r="V43" s="29">
        <v>938252</v>
      </c>
      <c r="W43" s="29"/>
      <c r="X43" s="29"/>
      <c r="Y43" s="29">
        <v>300000</v>
      </c>
      <c r="Z43" s="29">
        <v>300000</v>
      </c>
      <c r="AA43" s="10"/>
      <c r="AB43" s="10"/>
      <c r="AC43" s="29">
        <v>938252</v>
      </c>
      <c r="AD43" s="29">
        <v>938252</v>
      </c>
      <c r="AE43" s="29"/>
      <c r="AF43" s="29"/>
      <c r="AG43" s="29">
        <v>938252</v>
      </c>
      <c r="AH43" s="29">
        <v>938252</v>
      </c>
      <c r="AI43" s="10"/>
      <c r="AJ43" s="10"/>
      <c r="AK43" s="27" t="s">
        <v>78</v>
      </c>
      <c r="AL43" s="118"/>
    </row>
    <row r="44" spans="1:39" s="20" customFormat="1">
      <c r="A44" s="14" t="s">
        <v>138</v>
      </c>
      <c r="B44" s="15" t="s">
        <v>156</v>
      </c>
      <c r="C44" s="7"/>
      <c r="D44" s="7"/>
      <c r="E44" s="19"/>
      <c r="F44" s="7"/>
      <c r="G44" s="18">
        <f>G45</f>
        <v>299719</v>
      </c>
      <c r="H44" s="18">
        <f t="shared" ref="H44:AJ45" si="15">H45</f>
        <v>299119</v>
      </c>
      <c r="I44" s="18">
        <f t="shared" si="15"/>
        <v>600</v>
      </c>
      <c r="J44" s="18">
        <f t="shared" si="15"/>
        <v>0</v>
      </c>
      <c r="K44" s="18">
        <f t="shared" si="15"/>
        <v>600</v>
      </c>
      <c r="L44" s="18">
        <f t="shared" si="15"/>
        <v>0</v>
      </c>
      <c r="M44" s="18">
        <f t="shared" si="15"/>
        <v>600</v>
      </c>
      <c r="N44" s="18">
        <f t="shared" si="15"/>
        <v>0</v>
      </c>
      <c r="O44" s="18">
        <f t="shared" si="15"/>
        <v>0</v>
      </c>
      <c r="P44" s="18">
        <f t="shared" si="15"/>
        <v>0</v>
      </c>
      <c r="Q44" s="18">
        <f t="shared" si="15"/>
        <v>0</v>
      </c>
      <c r="R44" s="18">
        <f t="shared" si="15"/>
        <v>0</v>
      </c>
      <c r="S44" s="18">
        <f t="shared" si="15"/>
        <v>0</v>
      </c>
      <c r="T44" s="18">
        <f t="shared" si="15"/>
        <v>0</v>
      </c>
      <c r="U44" s="18">
        <f t="shared" si="15"/>
        <v>299151</v>
      </c>
      <c r="V44" s="18">
        <f t="shared" si="15"/>
        <v>299151</v>
      </c>
      <c r="W44" s="18">
        <f t="shared" si="15"/>
        <v>0</v>
      </c>
      <c r="X44" s="18">
        <f t="shared" si="15"/>
        <v>0</v>
      </c>
      <c r="Y44" s="18">
        <f t="shared" si="15"/>
        <v>75000</v>
      </c>
      <c r="Z44" s="18">
        <f t="shared" si="15"/>
        <v>75000</v>
      </c>
      <c r="AA44" s="18">
        <f t="shared" si="15"/>
        <v>0</v>
      </c>
      <c r="AB44" s="18">
        <f t="shared" si="15"/>
        <v>0</v>
      </c>
      <c r="AC44" s="18">
        <f t="shared" si="15"/>
        <v>299151</v>
      </c>
      <c r="AD44" s="18">
        <f t="shared" si="15"/>
        <v>299151</v>
      </c>
      <c r="AE44" s="18">
        <f t="shared" si="15"/>
        <v>0</v>
      </c>
      <c r="AF44" s="18">
        <f t="shared" si="15"/>
        <v>0</v>
      </c>
      <c r="AG44" s="18">
        <f t="shared" si="15"/>
        <v>299111</v>
      </c>
      <c r="AH44" s="18">
        <f t="shared" si="15"/>
        <v>299111</v>
      </c>
      <c r="AI44" s="18">
        <f t="shared" si="15"/>
        <v>0</v>
      </c>
      <c r="AJ44" s="18">
        <f t="shared" si="15"/>
        <v>0</v>
      </c>
      <c r="AK44" s="19"/>
      <c r="AL44" s="115"/>
      <c r="AM44" s="122"/>
    </row>
    <row r="45" spans="1:39" s="24" customFormat="1" ht="39">
      <c r="A45" s="21" t="s">
        <v>137</v>
      </c>
      <c r="B45" s="22" t="s">
        <v>153</v>
      </c>
      <c r="C45" s="27"/>
      <c r="D45" s="27"/>
      <c r="E45" s="28"/>
      <c r="F45" s="27"/>
      <c r="G45" s="18">
        <f>G46</f>
        <v>299719</v>
      </c>
      <c r="H45" s="18">
        <f t="shared" si="15"/>
        <v>299119</v>
      </c>
      <c r="I45" s="18">
        <f t="shared" si="15"/>
        <v>600</v>
      </c>
      <c r="J45" s="18">
        <f t="shared" si="15"/>
        <v>0</v>
      </c>
      <c r="K45" s="18">
        <f t="shared" si="15"/>
        <v>600</v>
      </c>
      <c r="L45" s="18">
        <f t="shared" si="15"/>
        <v>0</v>
      </c>
      <c r="M45" s="18">
        <f t="shared" si="15"/>
        <v>600</v>
      </c>
      <c r="N45" s="18">
        <f t="shared" si="15"/>
        <v>0</v>
      </c>
      <c r="O45" s="18">
        <f t="shared" si="15"/>
        <v>0</v>
      </c>
      <c r="P45" s="18">
        <f t="shared" si="15"/>
        <v>0</v>
      </c>
      <c r="Q45" s="18">
        <f t="shared" si="15"/>
        <v>0</v>
      </c>
      <c r="R45" s="18">
        <f t="shared" si="15"/>
        <v>0</v>
      </c>
      <c r="S45" s="18">
        <f t="shared" si="15"/>
        <v>0</v>
      </c>
      <c r="T45" s="18">
        <f t="shared" si="15"/>
        <v>0</v>
      </c>
      <c r="U45" s="18">
        <f t="shared" si="15"/>
        <v>299151</v>
      </c>
      <c r="V45" s="18">
        <f t="shared" si="15"/>
        <v>299151</v>
      </c>
      <c r="W45" s="18">
        <f t="shared" si="15"/>
        <v>0</v>
      </c>
      <c r="X45" s="18">
        <f t="shared" si="15"/>
        <v>0</v>
      </c>
      <c r="Y45" s="18">
        <f t="shared" si="15"/>
        <v>75000</v>
      </c>
      <c r="Z45" s="18">
        <f t="shared" si="15"/>
        <v>75000</v>
      </c>
      <c r="AA45" s="18">
        <f t="shared" si="15"/>
        <v>0</v>
      </c>
      <c r="AB45" s="18">
        <f t="shared" si="15"/>
        <v>0</v>
      </c>
      <c r="AC45" s="18">
        <f t="shared" si="15"/>
        <v>299151</v>
      </c>
      <c r="AD45" s="18">
        <f t="shared" si="15"/>
        <v>299151</v>
      </c>
      <c r="AE45" s="18">
        <f t="shared" si="15"/>
        <v>0</v>
      </c>
      <c r="AF45" s="18">
        <f t="shared" si="15"/>
        <v>0</v>
      </c>
      <c r="AG45" s="18">
        <f t="shared" si="15"/>
        <v>299111</v>
      </c>
      <c r="AH45" s="18">
        <f t="shared" si="15"/>
        <v>299111</v>
      </c>
      <c r="AI45" s="18">
        <f t="shared" si="15"/>
        <v>0</v>
      </c>
      <c r="AJ45" s="18">
        <f t="shared" si="15"/>
        <v>0</v>
      </c>
      <c r="AK45" s="19"/>
      <c r="AL45" s="116"/>
      <c r="AM45" s="123"/>
    </row>
    <row r="46" spans="1:39" ht="56.25">
      <c r="A46" s="25" t="s">
        <v>38</v>
      </c>
      <c r="B46" s="26" t="s">
        <v>252</v>
      </c>
      <c r="C46" s="31" t="s">
        <v>81</v>
      </c>
      <c r="D46" s="31" t="s">
        <v>132</v>
      </c>
      <c r="E46" s="31" t="s">
        <v>120</v>
      </c>
      <c r="F46" s="31" t="s">
        <v>155</v>
      </c>
      <c r="G46" s="29">
        <v>299719</v>
      </c>
      <c r="H46" s="39">
        <v>299119</v>
      </c>
      <c r="I46" s="40">
        <v>600</v>
      </c>
      <c r="J46" s="40"/>
      <c r="K46" s="40">
        <v>600</v>
      </c>
      <c r="L46" s="40"/>
      <c r="M46" s="40">
        <v>600</v>
      </c>
      <c r="N46" s="40"/>
      <c r="O46" s="40"/>
      <c r="P46" s="40"/>
      <c r="Q46" s="10"/>
      <c r="R46" s="10"/>
      <c r="S46" s="10"/>
      <c r="T46" s="10"/>
      <c r="U46" s="29">
        <v>299151</v>
      </c>
      <c r="V46" s="29">
        <v>299151</v>
      </c>
      <c r="W46" s="40"/>
      <c r="X46" s="40"/>
      <c r="Y46" s="29">
        <v>75000</v>
      </c>
      <c r="Z46" s="29">
        <v>75000</v>
      </c>
      <c r="AA46" s="10"/>
      <c r="AB46" s="10"/>
      <c r="AC46" s="29">
        <v>299151</v>
      </c>
      <c r="AD46" s="29">
        <v>299151</v>
      </c>
      <c r="AE46" s="40"/>
      <c r="AF46" s="40"/>
      <c r="AG46" s="29">
        <f>AH46</f>
        <v>299111</v>
      </c>
      <c r="AH46" s="29">
        <v>299111</v>
      </c>
      <c r="AI46" s="10"/>
      <c r="AJ46" s="10"/>
      <c r="AK46" s="27" t="s">
        <v>78</v>
      </c>
      <c r="AL46" s="118"/>
    </row>
    <row r="47" spans="1:39" s="20" customFormat="1" ht="75">
      <c r="A47" s="14" t="s">
        <v>157</v>
      </c>
      <c r="B47" s="15" t="s">
        <v>253</v>
      </c>
      <c r="C47" s="7"/>
      <c r="D47" s="7"/>
      <c r="E47" s="19"/>
      <c r="F47" s="7"/>
      <c r="G47" s="18">
        <f>G48</f>
        <v>266332</v>
      </c>
      <c r="H47" s="18">
        <f t="shared" ref="H47:AI48" si="16">H48</f>
        <v>218320</v>
      </c>
      <c r="I47" s="18">
        <f t="shared" si="16"/>
        <v>13378</v>
      </c>
      <c r="J47" s="18">
        <f t="shared" si="16"/>
        <v>0</v>
      </c>
      <c r="K47" s="18">
        <f t="shared" si="16"/>
        <v>13378</v>
      </c>
      <c r="L47" s="18">
        <f t="shared" si="16"/>
        <v>0</v>
      </c>
      <c r="M47" s="18">
        <f t="shared" si="16"/>
        <v>50000</v>
      </c>
      <c r="N47" s="18">
        <f t="shared" si="16"/>
        <v>4000</v>
      </c>
      <c r="O47" s="18">
        <f t="shared" si="16"/>
        <v>2000</v>
      </c>
      <c r="P47" s="18">
        <f t="shared" si="16"/>
        <v>2000</v>
      </c>
      <c r="Q47" s="18">
        <f t="shared" si="16"/>
        <v>0</v>
      </c>
      <c r="R47" s="18">
        <f t="shared" si="16"/>
        <v>0</v>
      </c>
      <c r="S47" s="18">
        <f t="shared" si="16"/>
        <v>0</v>
      </c>
      <c r="T47" s="18">
        <f t="shared" si="16"/>
        <v>50000</v>
      </c>
      <c r="U47" s="18">
        <f t="shared" si="16"/>
        <v>209065</v>
      </c>
      <c r="V47" s="18">
        <f t="shared" si="16"/>
        <v>209065</v>
      </c>
      <c r="W47" s="18">
        <f t="shared" si="16"/>
        <v>0</v>
      </c>
      <c r="X47" s="18">
        <f t="shared" si="16"/>
        <v>0</v>
      </c>
      <c r="Y47" s="18">
        <f t="shared" si="16"/>
        <v>50000</v>
      </c>
      <c r="Z47" s="18">
        <f t="shared" si="16"/>
        <v>50000</v>
      </c>
      <c r="AA47" s="18">
        <f t="shared" si="16"/>
        <v>0</v>
      </c>
      <c r="AB47" s="18">
        <f t="shared" si="16"/>
        <v>0</v>
      </c>
      <c r="AC47" s="18">
        <f t="shared" si="16"/>
        <v>0</v>
      </c>
      <c r="AD47" s="18">
        <f t="shared" si="16"/>
        <v>0</v>
      </c>
      <c r="AE47" s="18">
        <f t="shared" si="16"/>
        <v>0</v>
      </c>
      <c r="AF47" s="18">
        <f t="shared" si="16"/>
        <v>0</v>
      </c>
      <c r="AG47" s="18">
        <f t="shared" si="16"/>
        <v>143200</v>
      </c>
      <c r="AH47" s="18">
        <f t="shared" si="16"/>
        <v>143200</v>
      </c>
      <c r="AI47" s="18">
        <f t="shared" si="16"/>
        <v>0</v>
      </c>
      <c r="AJ47" s="18">
        <f t="shared" ref="AJ47" si="17">AJ48</f>
        <v>0</v>
      </c>
      <c r="AK47" s="19"/>
      <c r="AL47" s="115"/>
      <c r="AM47" s="122"/>
    </row>
    <row r="48" spans="1:39" s="24" customFormat="1" ht="39">
      <c r="A48" s="21" t="s">
        <v>137</v>
      </c>
      <c r="B48" s="22" t="s">
        <v>153</v>
      </c>
      <c r="C48" s="27"/>
      <c r="D48" s="27"/>
      <c r="E48" s="28"/>
      <c r="F48" s="27"/>
      <c r="G48" s="18">
        <f>G49</f>
        <v>266332</v>
      </c>
      <c r="H48" s="18">
        <f t="shared" si="16"/>
        <v>218320</v>
      </c>
      <c r="I48" s="18">
        <f t="shared" si="16"/>
        <v>13378</v>
      </c>
      <c r="J48" s="18">
        <f t="shared" si="16"/>
        <v>0</v>
      </c>
      <c r="K48" s="18">
        <f t="shared" si="16"/>
        <v>13378</v>
      </c>
      <c r="L48" s="18">
        <f t="shared" si="16"/>
        <v>0</v>
      </c>
      <c r="M48" s="18">
        <f t="shared" si="16"/>
        <v>50000</v>
      </c>
      <c r="N48" s="18">
        <f t="shared" si="16"/>
        <v>4000</v>
      </c>
      <c r="O48" s="18">
        <f t="shared" si="16"/>
        <v>2000</v>
      </c>
      <c r="P48" s="18">
        <f t="shared" si="16"/>
        <v>2000</v>
      </c>
      <c r="Q48" s="18">
        <f t="shared" si="16"/>
        <v>0</v>
      </c>
      <c r="R48" s="18">
        <f t="shared" si="16"/>
        <v>0</v>
      </c>
      <c r="S48" s="18">
        <f t="shared" si="16"/>
        <v>0</v>
      </c>
      <c r="T48" s="18">
        <f t="shared" si="16"/>
        <v>50000</v>
      </c>
      <c r="U48" s="18">
        <f t="shared" si="16"/>
        <v>209065</v>
      </c>
      <c r="V48" s="18">
        <f t="shared" si="16"/>
        <v>209065</v>
      </c>
      <c r="W48" s="18">
        <f t="shared" si="16"/>
        <v>0</v>
      </c>
      <c r="X48" s="18">
        <f t="shared" si="16"/>
        <v>0</v>
      </c>
      <c r="Y48" s="18">
        <f t="shared" si="16"/>
        <v>50000</v>
      </c>
      <c r="Z48" s="18">
        <f t="shared" si="16"/>
        <v>50000</v>
      </c>
      <c r="AA48" s="18">
        <f t="shared" si="16"/>
        <v>0</v>
      </c>
      <c r="AB48" s="18">
        <f t="shared" si="16"/>
        <v>0</v>
      </c>
      <c r="AC48" s="18">
        <f t="shared" si="16"/>
        <v>0</v>
      </c>
      <c r="AD48" s="18">
        <f t="shared" si="16"/>
        <v>0</v>
      </c>
      <c r="AE48" s="18">
        <f t="shared" si="16"/>
        <v>0</v>
      </c>
      <c r="AF48" s="18">
        <f t="shared" si="16"/>
        <v>0</v>
      </c>
      <c r="AG48" s="18">
        <f t="shared" si="16"/>
        <v>143200</v>
      </c>
      <c r="AH48" s="18">
        <f t="shared" si="16"/>
        <v>143200</v>
      </c>
      <c r="AI48" s="18">
        <f t="shared" si="16"/>
        <v>0</v>
      </c>
      <c r="AJ48" s="18">
        <f>SUM(AJ51:AJ52)</f>
        <v>0</v>
      </c>
      <c r="AK48" s="19"/>
      <c r="AL48" s="116"/>
      <c r="AM48" s="123"/>
    </row>
    <row r="49" spans="1:41" ht="37.5">
      <c r="A49" s="25" t="s">
        <v>38</v>
      </c>
      <c r="B49" s="26" t="s">
        <v>114</v>
      </c>
      <c r="C49" s="27" t="s">
        <v>115</v>
      </c>
      <c r="D49" s="27" t="s">
        <v>116</v>
      </c>
      <c r="E49" s="28" t="s">
        <v>95</v>
      </c>
      <c r="F49" s="27" t="s">
        <v>158</v>
      </c>
      <c r="G49" s="29">
        <v>266332</v>
      </c>
      <c r="H49" s="29">
        <v>218320</v>
      </c>
      <c r="I49" s="29">
        <v>13378</v>
      </c>
      <c r="J49" s="29">
        <v>0</v>
      </c>
      <c r="K49" s="29">
        <v>13378</v>
      </c>
      <c r="L49" s="29"/>
      <c r="M49" s="29">
        <v>50000</v>
      </c>
      <c r="N49" s="29">
        <v>4000</v>
      </c>
      <c r="O49" s="29">
        <v>2000</v>
      </c>
      <c r="P49" s="29">
        <v>2000</v>
      </c>
      <c r="Q49" s="30"/>
      <c r="R49" s="10"/>
      <c r="S49" s="10"/>
      <c r="T49" s="30">
        <f>M49+AC49</f>
        <v>50000</v>
      </c>
      <c r="U49" s="29">
        <v>209065</v>
      </c>
      <c r="V49" s="29">
        <v>209065</v>
      </c>
      <c r="W49" s="29"/>
      <c r="X49" s="29"/>
      <c r="Y49" s="29">
        <v>50000</v>
      </c>
      <c r="Z49" s="29">
        <v>50000</v>
      </c>
      <c r="AA49" s="10"/>
      <c r="AB49" s="10"/>
      <c r="AC49" s="10"/>
      <c r="AD49" s="10"/>
      <c r="AE49" s="10"/>
      <c r="AF49" s="10"/>
      <c r="AG49" s="30">
        <v>143200</v>
      </c>
      <c r="AH49" s="30">
        <v>143200</v>
      </c>
      <c r="AI49" s="10"/>
      <c r="AJ49" s="10"/>
      <c r="AK49" s="27" t="s">
        <v>78</v>
      </c>
      <c r="AL49" s="117"/>
    </row>
    <row r="50" spans="1:41" s="20" customFormat="1">
      <c r="A50" s="14" t="s">
        <v>159</v>
      </c>
      <c r="B50" s="13" t="s">
        <v>121</v>
      </c>
      <c r="C50" s="7"/>
      <c r="D50" s="7"/>
      <c r="E50" s="19"/>
      <c r="F50" s="7"/>
      <c r="G50" s="18">
        <f>G51</f>
        <v>116939</v>
      </c>
      <c r="H50" s="18">
        <f t="shared" ref="H50:AJ52" si="18">H51</f>
        <v>57167</v>
      </c>
      <c r="I50" s="18">
        <f t="shared" si="18"/>
        <v>14000</v>
      </c>
      <c r="J50" s="18">
        <f t="shared" si="18"/>
        <v>10000</v>
      </c>
      <c r="K50" s="18">
        <f t="shared" si="18"/>
        <v>14000</v>
      </c>
      <c r="L50" s="18">
        <f t="shared" si="18"/>
        <v>10000</v>
      </c>
      <c r="M50" s="18">
        <f t="shared" si="18"/>
        <v>52324</v>
      </c>
      <c r="N50" s="18">
        <f t="shared" si="18"/>
        <v>44324</v>
      </c>
      <c r="O50" s="18">
        <f t="shared" si="18"/>
        <v>44324</v>
      </c>
      <c r="P50" s="18">
        <f t="shared" si="18"/>
        <v>50000</v>
      </c>
      <c r="Q50" s="18">
        <f t="shared" si="18"/>
        <v>11232</v>
      </c>
      <c r="R50" s="18">
        <f t="shared" si="18"/>
        <v>5676</v>
      </c>
      <c r="S50" s="18">
        <f t="shared" si="18"/>
        <v>5556</v>
      </c>
      <c r="T50" s="18">
        <f t="shared" si="18"/>
        <v>116939</v>
      </c>
      <c r="U50" s="18">
        <f t="shared" si="18"/>
        <v>58939</v>
      </c>
      <c r="V50" s="18">
        <f t="shared" si="18"/>
        <v>11232</v>
      </c>
      <c r="W50" s="18">
        <f t="shared" si="18"/>
        <v>0</v>
      </c>
      <c r="X50" s="18">
        <f t="shared" si="18"/>
        <v>0</v>
      </c>
      <c r="Y50" s="18">
        <f t="shared" si="18"/>
        <v>58939</v>
      </c>
      <c r="Z50" s="18">
        <f t="shared" si="18"/>
        <v>11232</v>
      </c>
      <c r="AA50" s="18">
        <f t="shared" si="18"/>
        <v>0</v>
      </c>
      <c r="AB50" s="18">
        <f t="shared" si="18"/>
        <v>0</v>
      </c>
      <c r="AC50" s="18">
        <f t="shared" si="18"/>
        <v>64615</v>
      </c>
      <c r="AD50" s="18">
        <f t="shared" si="18"/>
        <v>12843</v>
      </c>
      <c r="AE50" s="18">
        <f t="shared" si="18"/>
        <v>0</v>
      </c>
      <c r="AF50" s="18">
        <f t="shared" si="18"/>
        <v>0</v>
      </c>
      <c r="AG50" s="18">
        <f t="shared" si="18"/>
        <v>12843</v>
      </c>
      <c r="AH50" s="18">
        <f t="shared" si="18"/>
        <v>12843</v>
      </c>
      <c r="AI50" s="18">
        <f t="shared" si="18"/>
        <v>0</v>
      </c>
      <c r="AJ50" s="18">
        <f t="shared" si="18"/>
        <v>0</v>
      </c>
      <c r="AK50" s="19"/>
      <c r="AL50" s="115"/>
      <c r="AM50" s="122"/>
    </row>
    <row r="51" spans="1:41" s="11" customFormat="1" ht="37.5">
      <c r="A51" s="14" t="s">
        <v>36</v>
      </c>
      <c r="B51" s="15" t="s">
        <v>139</v>
      </c>
      <c r="C51" s="7"/>
      <c r="D51" s="7"/>
      <c r="E51" s="19"/>
      <c r="F51" s="7"/>
      <c r="G51" s="18">
        <f>G52</f>
        <v>116939</v>
      </c>
      <c r="H51" s="18">
        <f t="shared" si="18"/>
        <v>57167</v>
      </c>
      <c r="I51" s="18">
        <f t="shared" si="18"/>
        <v>14000</v>
      </c>
      <c r="J51" s="18">
        <f t="shared" si="18"/>
        <v>10000</v>
      </c>
      <c r="K51" s="18">
        <f t="shared" si="18"/>
        <v>14000</v>
      </c>
      <c r="L51" s="18">
        <f t="shared" si="18"/>
        <v>10000</v>
      </c>
      <c r="M51" s="18">
        <f t="shared" si="18"/>
        <v>52324</v>
      </c>
      <c r="N51" s="18">
        <f t="shared" si="18"/>
        <v>44324</v>
      </c>
      <c r="O51" s="18">
        <f t="shared" si="18"/>
        <v>44324</v>
      </c>
      <c r="P51" s="18">
        <f t="shared" si="18"/>
        <v>50000</v>
      </c>
      <c r="Q51" s="18">
        <f t="shared" si="18"/>
        <v>11232</v>
      </c>
      <c r="R51" s="18">
        <f t="shared" si="18"/>
        <v>5676</v>
      </c>
      <c r="S51" s="18">
        <f t="shared" si="18"/>
        <v>5556</v>
      </c>
      <c r="T51" s="18">
        <f t="shared" si="18"/>
        <v>116939</v>
      </c>
      <c r="U51" s="18">
        <f t="shared" si="18"/>
        <v>58939</v>
      </c>
      <c r="V51" s="18">
        <f t="shared" si="18"/>
        <v>11232</v>
      </c>
      <c r="W51" s="18">
        <f t="shared" si="18"/>
        <v>0</v>
      </c>
      <c r="X51" s="18">
        <f t="shared" si="18"/>
        <v>0</v>
      </c>
      <c r="Y51" s="18">
        <f t="shared" si="18"/>
        <v>58939</v>
      </c>
      <c r="Z51" s="18">
        <f t="shared" si="18"/>
        <v>11232</v>
      </c>
      <c r="AA51" s="18">
        <f t="shared" si="18"/>
        <v>0</v>
      </c>
      <c r="AB51" s="18">
        <f t="shared" si="18"/>
        <v>0</v>
      </c>
      <c r="AC51" s="18">
        <f t="shared" si="18"/>
        <v>64615</v>
      </c>
      <c r="AD51" s="18">
        <f t="shared" si="18"/>
        <v>12843</v>
      </c>
      <c r="AE51" s="18">
        <f t="shared" si="18"/>
        <v>0</v>
      </c>
      <c r="AF51" s="18">
        <f t="shared" si="18"/>
        <v>0</v>
      </c>
      <c r="AG51" s="18">
        <f t="shared" si="18"/>
        <v>12843</v>
      </c>
      <c r="AH51" s="18">
        <f t="shared" si="18"/>
        <v>12843</v>
      </c>
      <c r="AI51" s="18">
        <f t="shared" si="18"/>
        <v>0</v>
      </c>
      <c r="AJ51" s="18">
        <f t="shared" si="18"/>
        <v>0</v>
      </c>
      <c r="AK51" s="19"/>
      <c r="AL51" s="61"/>
      <c r="AM51" s="121"/>
    </row>
    <row r="52" spans="1:41" s="20" customFormat="1">
      <c r="A52" s="25" t="s">
        <v>137</v>
      </c>
      <c r="B52" s="15" t="s">
        <v>141</v>
      </c>
      <c r="C52" s="27"/>
      <c r="D52" s="27"/>
      <c r="E52" s="28"/>
      <c r="F52" s="27"/>
      <c r="G52" s="18">
        <f>G53</f>
        <v>116939</v>
      </c>
      <c r="H52" s="18">
        <f t="shared" si="18"/>
        <v>57167</v>
      </c>
      <c r="I52" s="18">
        <f t="shared" si="18"/>
        <v>14000</v>
      </c>
      <c r="J52" s="18">
        <f t="shared" si="18"/>
        <v>10000</v>
      </c>
      <c r="K52" s="18">
        <f t="shared" si="18"/>
        <v>14000</v>
      </c>
      <c r="L52" s="18">
        <f t="shared" si="18"/>
        <v>10000</v>
      </c>
      <c r="M52" s="18">
        <f t="shared" si="18"/>
        <v>52324</v>
      </c>
      <c r="N52" s="18">
        <f t="shared" si="18"/>
        <v>44324</v>
      </c>
      <c r="O52" s="18">
        <f t="shared" si="18"/>
        <v>44324</v>
      </c>
      <c r="P52" s="18">
        <f t="shared" si="18"/>
        <v>50000</v>
      </c>
      <c r="Q52" s="18">
        <f t="shared" si="18"/>
        <v>11232</v>
      </c>
      <c r="R52" s="18">
        <f t="shared" si="18"/>
        <v>5676</v>
      </c>
      <c r="S52" s="18">
        <f t="shared" si="18"/>
        <v>5556</v>
      </c>
      <c r="T52" s="18">
        <f t="shared" si="18"/>
        <v>116939</v>
      </c>
      <c r="U52" s="18">
        <f t="shared" si="18"/>
        <v>58939</v>
      </c>
      <c r="V52" s="18">
        <f t="shared" si="18"/>
        <v>11232</v>
      </c>
      <c r="W52" s="18">
        <f t="shared" si="18"/>
        <v>0</v>
      </c>
      <c r="X52" s="18">
        <f t="shared" si="18"/>
        <v>0</v>
      </c>
      <c r="Y52" s="18">
        <f t="shared" si="18"/>
        <v>58939</v>
      </c>
      <c r="Z52" s="18">
        <f t="shared" si="18"/>
        <v>11232</v>
      </c>
      <c r="AA52" s="18">
        <f t="shared" si="18"/>
        <v>0</v>
      </c>
      <c r="AB52" s="18">
        <f t="shared" si="18"/>
        <v>0</v>
      </c>
      <c r="AC52" s="18">
        <f t="shared" si="18"/>
        <v>64615</v>
      </c>
      <c r="AD52" s="18">
        <f t="shared" si="18"/>
        <v>12843</v>
      </c>
      <c r="AE52" s="18">
        <f t="shared" si="18"/>
        <v>0</v>
      </c>
      <c r="AF52" s="18">
        <f t="shared" si="18"/>
        <v>0</v>
      </c>
      <c r="AG52" s="18">
        <f t="shared" si="18"/>
        <v>12843</v>
      </c>
      <c r="AH52" s="18">
        <f t="shared" si="18"/>
        <v>12843</v>
      </c>
      <c r="AI52" s="18">
        <f t="shared" si="18"/>
        <v>0</v>
      </c>
      <c r="AJ52" s="18">
        <f t="shared" si="18"/>
        <v>0</v>
      </c>
      <c r="AK52" s="19"/>
      <c r="AL52" s="115"/>
      <c r="AM52" s="122"/>
    </row>
    <row r="53" spans="1:41" s="79" customFormat="1" ht="93.75">
      <c r="A53" s="124" t="s">
        <v>38</v>
      </c>
      <c r="B53" s="77" t="s">
        <v>122</v>
      </c>
      <c r="C53" s="111" t="s">
        <v>90</v>
      </c>
      <c r="D53" s="111">
        <v>0</v>
      </c>
      <c r="E53" s="125" t="s">
        <v>56</v>
      </c>
      <c r="F53" s="111" t="s">
        <v>160</v>
      </c>
      <c r="G53" s="52">
        <v>116939</v>
      </c>
      <c r="H53" s="52">
        <v>57167</v>
      </c>
      <c r="I53" s="52">
        <v>14000</v>
      </c>
      <c r="J53" s="52">
        <v>10000</v>
      </c>
      <c r="K53" s="52">
        <v>14000</v>
      </c>
      <c r="L53" s="52">
        <v>10000</v>
      </c>
      <c r="M53" s="52">
        <f>8000+N53</f>
        <v>52324</v>
      </c>
      <c r="N53" s="52">
        <v>44324</v>
      </c>
      <c r="O53" s="52">
        <v>44324</v>
      </c>
      <c r="P53" s="52">
        <v>50000</v>
      </c>
      <c r="Q53" s="126">
        <f>R53+S53</f>
        <v>11232</v>
      </c>
      <c r="R53" s="126">
        <f>P53-O53</f>
        <v>5676</v>
      </c>
      <c r="S53" s="126">
        <v>5556</v>
      </c>
      <c r="T53" s="126">
        <f t="shared" ref="T53:T58" si="19">M53+AC53</f>
        <v>116939</v>
      </c>
      <c r="U53" s="52">
        <v>58939</v>
      </c>
      <c r="V53" s="52">
        <v>11232</v>
      </c>
      <c r="W53" s="52"/>
      <c r="X53" s="52"/>
      <c r="Y53" s="52">
        <v>58939</v>
      </c>
      <c r="Z53" s="52">
        <v>11232</v>
      </c>
      <c r="AA53" s="126"/>
      <c r="AB53" s="126"/>
      <c r="AC53" s="52">
        <f>G53-M53</f>
        <v>64615</v>
      </c>
      <c r="AD53" s="52">
        <f>AH53</f>
        <v>12843</v>
      </c>
      <c r="AE53" s="52"/>
      <c r="AF53" s="52"/>
      <c r="AG53" s="52">
        <f>AH53</f>
        <v>12843</v>
      </c>
      <c r="AH53" s="52">
        <v>12843</v>
      </c>
      <c r="AI53" s="126"/>
      <c r="AJ53" s="126"/>
      <c r="AK53" s="55" t="s">
        <v>254</v>
      </c>
      <c r="AL53" s="118"/>
    </row>
    <row r="54" spans="1:41" s="122" customFormat="1" hidden="1">
      <c r="A54" s="127" t="s">
        <v>123</v>
      </c>
      <c r="B54" s="128" t="s">
        <v>124</v>
      </c>
      <c r="C54" s="129"/>
      <c r="D54" s="129"/>
      <c r="E54" s="130"/>
      <c r="F54" s="129"/>
      <c r="G54" s="131">
        <f>G55</f>
        <v>0</v>
      </c>
      <c r="H54" s="131">
        <f t="shared" ref="H54:AJ55" si="20">H55</f>
        <v>0</v>
      </c>
      <c r="I54" s="131">
        <f t="shared" si="20"/>
        <v>0</v>
      </c>
      <c r="J54" s="131">
        <f t="shared" si="20"/>
        <v>0</v>
      </c>
      <c r="K54" s="131">
        <f t="shared" si="20"/>
        <v>0</v>
      </c>
      <c r="L54" s="131">
        <f t="shared" si="20"/>
        <v>0</v>
      </c>
      <c r="M54" s="131">
        <f t="shared" si="20"/>
        <v>0</v>
      </c>
      <c r="N54" s="131">
        <f t="shared" si="20"/>
        <v>0</v>
      </c>
      <c r="O54" s="131">
        <f t="shared" si="20"/>
        <v>0</v>
      </c>
      <c r="P54" s="131">
        <f t="shared" si="20"/>
        <v>0</v>
      </c>
      <c r="Q54" s="131">
        <f t="shared" si="20"/>
        <v>0</v>
      </c>
      <c r="R54" s="131">
        <f t="shared" si="20"/>
        <v>0</v>
      </c>
      <c r="S54" s="131">
        <f t="shared" si="20"/>
        <v>0</v>
      </c>
      <c r="T54" s="132">
        <f t="shared" si="19"/>
        <v>0</v>
      </c>
      <c r="U54" s="131">
        <f t="shared" si="20"/>
        <v>0</v>
      </c>
      <c r="V54" s="131">
        <f t="shared" si="20"/>
        <v>0</v>
      </c>
      <c r="W54" s="131">
        <f t="shared" si="20"/>
        <v>0</v>
      </c>
      <c r="X54" s="131">
        <f t="shared" si="20"/>
        <v>0</v>
      </c>
      <c r="Y54" s="131">
        <f t="shared" si="20"/>
        <v>0</v>
      </c>
      <c r="Z54" s="131">
        <f t="shared" si="20"/>
        <v>0</v>
      </c>
      <c r="AA54" s="131">
        <f t="shared" si="20"/>
        <v>0</v>
      </c>
      <c r="AB54" s="131">
        <f t="shared" si="20"/>
        <v>0</v>
      </c>
      <c r="AC54" s="131">
        <f t="shared" si="20"/>
        <v>0</v>
      </c>
      <c r="AD54" s="131">
        <f t="shared" si="20"/>
        <v>0</v>
      </c>
      <c r="AE54" s="131">
        <f t="shared" si="20"/>
        <v>0</v>
      </c>
      <c r="AF54" s="131">
        <f t="shared" si="20"/>
        <v>0</v>
      </c>
      <c r="AG54" s="131">
        <f t="shared" si="20"/>
        <v>0</v>
      </c>
      <c r="AH54" s="131">
        <f t="shared" si="20"/>
        <v>0</v>
      </c>
      <c r="AI54" s="131">
        <f t="shared" si="20"/>
        <v>0</v>
      </c>
      <c r="AJ54" s="131">
        <f t="shared" si="20"/>
        <v>0</v>
      </c>
      <c r="AK54" s="130"/>
      <c r="AL54" s="115"/>
    </row>
    <row r="55" spans="1:41" s="121" customFormat="1" hidden="1">
      <c r="A55" s="115" t="s">
        <v>125</v>
      </c>
      <c r="B55" s="128" t="s">
        <v>33</v>
      </c>
      <c r="C55" s="129"/>
      <c r="D55" s="129"/>
      <c r="E55" s="130"/>
      <c r="F55" s="129"/>
      <c r="G55" s="131">
        <f>G56</f>
        <v>0</v>
      </c>
      <c r="H55" s="131">
        <f t="shared" si="20"/>
        <v>0</v>
      </c>
      <c r="I55" s="131">
        <f t="shared" si="20"/>
        <v>0</v>
      </c>
      <c r="J55" s="131">
        <f t="shared" si="20"/>
        <v>0</v>
      </c>
      <c r="K55" s="131">
        <f t="shared" si="20"/>
        <v>0</v>
      </c>
      <c r="L55" s="131">
        <f t="shared" si="20"/>
        <v>0</v>
      </c>
      <c r="M55" s="131">
        <f t="shared" si="20"/>
        <v>0</v>
      </c>
      <c r="N55" s="131">
        <f t="shared" si="20"/>
        <v>0</v>
      </c>
      <c r="O55" s="131">
        <f t="shared" si="20"/>
        <v>0</v>
      </c>
      <c r="P55" s="131">
        <f t="shared" si="20"/>
        <v>0</v>
      </c>
      <c r="Q55" s="131">
        <f t="shared" si="20"/>
        <v>0</v>
      </c>
      <c r="R55" s="131">
        <f t="shared" si="20"/>
        <v>0</v>
      </c>
      <c r="S55" s="131">
        <f t="shared" si="20"/>
        <v>0</v>
      </c>
      <c r="T55" s="132">
        <f t="shared" si="19"/>
        <v>0</v>
      </c>
      <c r="U55" s="131">
        <f t="shared" si="20"/>
        <v>0</v>
      </c>
      <c r="V55" s="131">
        <f t="shared" si="20"/>
        <v>0</v>
      </c>
      <c r="W55" s="131">
        <f t="shared" si="20"/>
        <v>0</v>
      </c>
      <c r="X55" s="131">
        <f t="shared" si="20"/>
        <v>0</v>
      </c>
      <c r="Y55" s="131">
        <f t="shared" si="20"/>
        <v>0</v>
      </c>
      <c r="Z55" s="131">
        <f t="shared" si="20"/>
        <v>0</v>
      </c>
      <c r="AA55" s="131">
        <f t="shared" si="20"/>
        <v>0</v>
      </c>
      <c r="AB55" s="131">
        <f t="shared" si="20"/>
        <v>0</v>
      </c>
      <c r="AC55" s="131">
        <f t="shared" si="20"/>
        <v>0</v>
      </c>
      <c r="AD55" s="131">
        <f t="shared" si="20"/>
        <v>0</v>
      </c>
      <c r="AE55" s="131">
        <f t="shared" si="20"/>
        <v>0</v>
      </c>
      <c r="AF55" s="131">
        <f t="shared" si="20"/>
        <v>0</v>
      </c>
      <c r="AG55" s="131">
        <f t="shared" si="20"/>
        <v>0</v>
      </c>
      <c r="AH55" s="131">
        <f t="shared" si="20"/>
        <v>0</v>
      </c>
      <c r="AI55" s="131">
        <f t="shared" si="20"/>
        <v>0</v>
      </c>
      <c r="AJ55" s="131">
        <f t="shared" si="20"/>
        <v>0</v>
      </c>
      <c r="AK55" s="130"/>
      <c r="AL55" s="61"/>
    </row>
    <row r="56" spans="1:41" s="122" customFormat="1" ht="37.5" hidden="1">
      <c r="A56" s="127" t="s">
        <v>34</v>
      </c>
      <c r="B56" s="133" t="s">
        <v>35</v>
      </c>
      <c r="C56" s="129"/>
      <c r="D56" s="129"/>
      <c r="E56" s="130"/>
      <c r="F56" s="129"/>
      <c r="G56" s="131">
        <f>G58</f>
        <v>0</v>
      </c>
      <c r="H56" s="131">
        <f>H58</f>
        <v>0</v>
      </c>
      <c r="I56" s="131">
        <f t="shared" ref="I56:AJ56" si="21">I58</f>
        <v>0</v>
      </c>
      <c r="J56" s="131">
        <f t="shared" si="21"/>
        <v>0</v>
      </c>
      <c r="K56" s="131">
        <f t="shared" si="21"/>
        <v>0</v>
      </c>
      <c r="L56" s="131">
        <f t="shared" si="21"/>
        <v>0</v>
      </c>
      <c r="M56" s="131">
        <f t="shared" si="21"/>
        <v>0</v>
      </c>
      <c r="N56" s="131">
        <f t="shared" si="21"/>
        <v>0</v>
      </c>
      <c r="O56" s="131">
        <f t="shared" si="21"/>
        <v>0</v>
      </c>
      <c r="P56" s="131">
        <f t="shared" si="21"/>
        <v>0</v>
      </c>
      <c r="Q56" s="131">
        <f t="shared" si="21"/>
        <v>0</v>
      </c>
      <c r="R56" s="131">
        <f t="shared" si="21"/>
        <v>0</v>
      </c>
      <c r="S56" s="131">
        <f t="shared" si="21"/>
        <v>0</v>
      </c>
      <c r="T56" s="132">
        <f t="shared" si="19"/>
        <v>0</v>
      </c>
      <c r="U56" s="131">
        <f t="shared" si="21"/>
        <v>0</v>
      </c>
      <c r="V56" s="131">
        <f t="shared" si="21"/>
        <v>0</v>
      </c>
      <c r="W56" s="131">
        <f t="shared" si="21"/>
        <v>0</v>
      </c>
      <c r="X56" s="131">
        <f t="shared" si="21"/>
        <v>0</v>
      </c>
      <c r="Y56" s="131">
        <f t="shared" si="21"/>
        <v>0</v>
      </c>
      <c r="Z56" s="131">
        <f t="shared" si="21"/>
        <v>0</v>
      </c>
      <c r="AA56" s="131">
        <f t="shared" si="21"/>
        <v>0</v>
      </c>
      <c r="AB56" s="131">
        <f t="shared" si="21"/>
        <v>0</v>
      </c>
      <c r="AC56" s="131">
        <f t="shared" si="21"/>
        <v>0</v>
      </c>
      <c r="AD56" s="131">
        <f t="shared" si="21"/>
        <v>0</v>
      </c>
      <c r="AE56" s="131">
        <f t="shared" si="21"/>
        <v>0</v>
      </c>
      <c r="AF56" s="131">
        <f t="shared" si="21"/>
        <v>0</v>
      </c>
      <c r="AG56" s="131">
        <f t="shared" si="21"/>
        <v>0</v>
      </c>
      <c r="AH56" s="131">
        <f t="shared" si="21"/>
        <v>0</v>
      </c>
      <c r="AI56" s="131">
        <f t="shared" si="21"/>
        <v>0</v>
      </c>
      <c r="AJ56" s="131">
        <f t="shared" si="21"/>
        <v>0</v>
      </c>
      <c r="AK56" s="130"/>
      <c r="AL56" s="115"/>
    </row>
    <row r="57" spans="1:41" s="123" customFormat="1" ht="19.5" hidden="1">
      <c r="A57" s="134" t="s">
        <v>36</v>
      </c>
      <c r="B57" s="135" t="s">
        <v>37</v>
      </c>
      <c r="C57" s="111"/>
      <c r="D57" s="111"/>
      <c r="E57" s="125"/>
      <c r="F57" s="111"/>
      <c r="G57" s="131">
        <f>G58</f>
        <v>0</v>
      </c>
      <c r="H57" s="131">
        <f t="shared" ref="H57:AJ57" si="22">H58</f>
        <v>0</v>
      </c>
      <c r="I57" s="131">
        <f t="shared" si="22"/>
        <v>0</v>
      </c>
      <c r="J57" s="131">
        <f t="shared" si="22"/>
        <v>0</v>
      </c>
      <c r="K57" s="131">
        <f t="shared" si="22"/>
        <v>0</v>
      </c>
      <c r="L57" s="131">
        <f t="shared" si="22"/>
        <v>0</v>
      </c>
      <c r="M57" s="131">
        <f t="shared" si="22"/>
        <v>0</v>
      </c>
      <c r="N57" s="131">
        <f t="shared" si="22"/>
        <v>0</v>
      </c>
      <c r="O57" s="131">
        <f t="shared" si="22"/>
        <v>0</v>
      </c>
      <c r="P57" s="131">
        <f t="shared" si="22"/>
        <v>0</v>
      </c>
      <c r="Q57" s="131">
        <f t="shared" si="22"/>
        <v>0</v>
      </c>
      <c r="R57" s="131">
        <f t="shared" si="22"/>
        <v>0</v>
      </c>
      <c r="S57" s="131">
        <f t="shared" si="22"/>
        <v>0</v>
      </c>
      <c r="T57" s="132">
        <f t="shared" si="19"/>
        <v>0</v>
      </c>
      <c r="U57" s="131">
        <f t="shared" si="22"/>
        <v>0</v>
      </c>
      <c r="V57" s="131">
        <f t="shared" si="22"/>
        <v>0</v>
      </c>
      <c r="W57" s="131">
        <f t="shared" si="22"/>
        <v>0</v>
      </c>
      <c r="X57" s="131">
        <f t="shared" si="22"/>
        <v>0</v>
      </c>
      <c r="Y57" s="131">
        <f t="shared" si="22"/>
        <v>0</v>
      </c>
      <c r="Z57" s="131">
        <f t="shared" si="22"/>
        <v>0</v>
      </c>
      <c r="AA57" s="131">
        <f t="shared" si="22"/>
        <v>0</v>
      </c>
      <c r="AB57" s="131">
        <f t="shared" si="22"/>
        <v>0</v>
      </c>
      <c r="AC57" s="131">
        <f t="shared" si="22"/>
        <v>0</v>
      </c>
      <c r="AD57" s="131">
        <f t="shared" si="22"/>
        <v>0</v>
      </c>
      <c r="AE57" s="131">
        <f t="shared" si="22"/>
        <v>0</v>
      </c>
      <c r="AF57" s="131">
        <f t="shared" si="22"/>
        <v>0</v>
      </c>
      <c r="AG57" s="131">
        <f t="shared" si="22"/>
        <v>0</v>
      </c>
      <c r="AH57" s="131">
        <f t="shared" si="22"/>
        <v>0</v>
      </c>
      <c r="AI57" s="131">
        <f t="shared" si="22"/>
        <v>0</v>
      </c>
      <c r="AJ57" s="131">
        <f t="shared" si="22"/>
        <v>0</v>
      </c>
      <c r="AK57" s="130"/>
      <c r="AL57" s="116"/>
    </row>
    <row r="58" spans="1:41" s="79" customFormat="1" ht="75" hidden="1">
      <c r="A58" s="124" t="s">
        <v>38</v>
      </c>
      <c r="B58" s="77" t="s">
        <v>126</v>
      </c>
      <c r="C58" s="111" t="s">
        <v>61</v>
      </c>
      <c r="D58" s="111" t="s">
        <v>127</v>
      </c>
      <c r="E58" s="125" t="s">
        <v>128</v>
      </c>
      <c r="F58" s="111" t="s">
        <v>129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26"/>
      <c r="R58" s="126"/>
      <c r="S58" s="126"/>
      <c r="T58" s="132">
        <f t="shared" si="19"/>
        <v>0</v>
      </c>
      <c r="U58" s="52"/>
      <c r="V58" s="52"/>
      <c r="W58" s="52"/>
      <c r="X58" s="52"/>
      <c r="Y58" s="52"/>
      <c r="Z58" s="52"/>
      <c r="AA58" s="126"/>
      <c r="AB58" s="126"/>
      <c r="AC58" s="52"/>
      <c r="AD58" s="52"/>
      <c r="AE58" s="52"/>
      <c r="AF58" s="52"/>
      <c r="AG58" s="52"/>
      <c r="AH58" s="52"/>
      <c r="AI58" s="126"/>
      <c r="AJ58" s="126"/>
      <c r="AK58" s="111" t="s">
        <v>78</v>
      </c>
      <c r="AL58" s="118"/>
    </row>
    <row r="59" spans="1:41" s="79" customFormat="1" ht="0.75" customHeight="1">
      <c r="A59" s="136"/>
      <c r="B59" s="137"/>
      <c r="C59" s="138"/>
      <c r="D59" s="138"/>
      <c r="E59" s="138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19"/>
      <c r="AL59" s="119"/>
    </row>
    <row r="60" spans="1:41" s="79" customFormat="1" ht="0.75" customHeight="1">
      <c r="A60" s="140"/>
      <c r="B60" s="141"/>
      <c r="C60" s="142"/>
      <c r="D60" s="142"/>
      <c r="E60" s="142"/>
      <c r="F60" s="142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38"/>
      <c r="AL60" s="38"/>
    </row>
    <row r="61" spans="1:41" s="38" customFormat="1" ht="0.75" customHeight="1">
      <c r="A61" s="140"/>
      <c r="B61" s="141"/>
      <c r="C61" s="142"/>
      <c r="D61" s="142"/>
      <c r="E61" s="142"/>
      <c r="F61" s="142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M61" s="79"/>
      <c r="AN61" s="79"/>
      <c r="AO61" s="79"/>
    </row>
    <row r="62" spans="1:41" s="38" customFormat="1" ht="0.75" customHeight="1">
      <c r="A62" s="140"/>
      <c r="B62" s="141"/>
      <c r="C62" s="142"/>
      <c r="D62" s="142"/>
      <c r="E62" s="142"/>
      <c r="F62" s="142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M62" s="79"/>
      <c r="AN62" s="79"/>
      <c r="AO62" s="79"/>
    </row>
    <row r="63" spans="1:41" s="38" customFormat="1" ht="0.75" customHeight="1">
      <c r="A63" s="140"/>
      <c r="B63" s="141"/>
      <c r="C63" s="142"/>
      <c r="D63" s="142"/>
      <c r="E63" s="142"/>
      <c r="F63" s="142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M63" s="79"/>
      <c r="AN63" s="79"/>
      <c r="AO63" s="79"/>
    </row>
    <row r="64" spans="1:41" s="38" customFormat="1" ht="0.75" customHeight="1">
      <c r="A64" s="140"/>
      <c r="B64" s="141"/>
      <c r="C64" s="142"/>
      <c r="D64" s="142"/>
      <c r="E64" s="142"/>
      <c r="F64" s="142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M64" s="79"/>
      <c r="AN64" s="79"/>
      <c r="AO64" s="79"/>
    </row>
    <row r="65" spans="1:41" s="38" customFormat="1" ht="0.75" customHeight="1">
      <c r="A65" s="140"/>
      <c r="B65" s="141"/>
      <c r="C65" s="142"/>
      <c r="D65" s="142"/>
      <c r="E65" s="142"/>
      <c r="F65" s="142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M65" s="79"/>
      <c r="AN65" s="79"/>
      <c r="AO65" s="79"/>
    </row>
    <row r="66" spans="1:41" s="38" customFormat="1" ht="0.75" customHeight="1">
      <c r="A66" s="140"/>
      <c r="B66" s="141"/>
      <c r="C66" s="142"/>
      <c r="D66" s="142"/>
      <c r="E66" s="142"/>
      <c r="F66" s="142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M66" s="79"/>
      <c r="AN66" s="79"/>
      <c r="AO66" s="79"/>
    </row>
    <row r="67" spans="1:41" s="38" customFormat="1" ht="0.75" customHeight="1">
      <c r="A67" s="140"/>
      <c r="B67" s="141"/>
      <c r="C67" s="142"/>
      <c r="D67" s="142"/>
      <c r="E67" s="142"/>
      <c r="F67" s="142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M67" s="79"/>
      <c r="AN67" s="79"/>
      <c r="AO67" s="79"/>
    </row>
    <row r="68" spans="1:41" s="38" customFormat="1" ht="0.75" customHeight="1">
      <c r="A68" s="140"/>
      <c r="B68" s="141"/>
      <c r="C68" s="142"/>
      <c r="D68" s="142"/>
      <c r="E68" s="142"/>
      <c r="F68" s="142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M68" s="79"/>
      <c r="AN68" s="79"/>
      <c r="AO68" s="79"/>
    </row>
    <row r="69" spans="1:41" s="38" customFormat="1" ht="0.75" customHeight="1">
      <c r="A69" s="140"/>
      <c r="B69" s="141"/>
      <c r="C69" s="142"/>
      <c r="D69" s="142"/>
      <c r="E69" s="142"/>
      <c r="F69" s="142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M69" s="79"/>
      <c r="AN69" s="79"/>
      <c r="AO69" s="79"/>
    </row>
    <row r="70" spans="1:41" s="38" customFormat="1" ht="0.75" customHeight="1">
      <c r="A70" s="140"/>
      <c r="B70" s="141"/>
      <c r="C70" s="142"/>
      <c r="D70" s="142"/>
      <c r="E70" s="142"/>
      <c r="F70" s="142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M70" s="79"/>
      <c r="AN70" s="79"/>
      <c r="AO70" s="79"/>
    </row>
    <row r="71" spans="1:41" s="38" customFormat="1" ht="0.75" customHeight="1">
      <c r="A71" s="140"/>
      <c r="B71" s="141"/>
      <c r="C71" s="142"/>
      <c r="D71" s="142"/>
      <c r="E71" s="142"/>
      <c r="F71" s="142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M71" s="79"/>
      <c r="AN71" s="79"/>
      <c r="AO71" s="79"/>
    </row>
    <row r="72" spans="1:41" s="38" customFormat="1" ht="33" hidden="1" customHeight="1">
      <c r="A72" s="140"/>
      <c r="B72" s="79"/>
      <c r="C72" s="142"/>
      <c r="D72" s="142"/>
      <c r="E72" s="142"/>
      <c r="F72" s="142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M72" s="79"/>
      <c r="AN72" s="79"/>
      <c r="AO72" s="79"/>
    </row>
    <row r="73" spans="1:41" s="38" customFormat="1" ht="31.5" hidden="1" customHeight="1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2"/>
      <c r="AM73" s="79"/>
      <c r="AN73" s="79"/>
      <c r="AO73" s="79"/>
    </row>
    <row r="74" spans="1:41" s="38" customFormat="1" ht="20.100000000000001" hidden="1" customHeight="1">
      <c r="A74" s="140"/>
      <c r="B74" s="141"/>
      <c r="C74" s="144" t="e">
        <f>SUM(C75:C80)</f>
        <v>#REF!</v>
      </c>
      <c r="D74" s="144">
        <f>SUM(D75:D80)</f>
        <v>0</v>
      </c>
      <c r="E74" s="144">
        <f>SUM(E75:E80)</f>
        <v>0</v>
      </c>
      <c r="F74" s="144">
        <f>SUM(F75:F80)</f>
        <v>0</v>
      </c>
      <c r="G74" s="144" t="e">
        <f>SUM(G75:G80)</f>
        <v>#REF!</v>
      </c>
      <c r="H74" s="48" t="e">
        <f>AH11-G74</f>
        <v>#REF!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M74" s="79"/>
      <c r="AN74" s="79"/>
      <c r="AO74" s="79"/>
    </row>
    <row r="75" spans="1:41" s="38" customFormat="1" ht="37.5" hidden="1">
      <c r="A75" s="145"/>
      <c r="B75" s="133" t="s">
        <v>35</v>
      </c>
      <c r="C75" s="79">
        <f>A17+A32+A53</f>
        <v>5</v>
      </c>
      <c r="D75" s="79"/>
      <c r="E75" s="79"/>
      <c r="F75" s="79"/>
      <c r="G75" s="50">
        <f>AH13+AH21+AH29+AH36+AH52</f>
        <v>1381305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M75" s="79"/>
      <c r="AN75" s="79"/>
      <c r="AO75" s="79"/>
    </row>
    <row r="76" spans="1:41" s="38" customFormat="1" ht="45" hidden="1" customHeight="1">
      <c r="A76" s="145"/>
      <c r="B76" s="133" t="s">
        <v>65</v>
      </c>
      <c r="C76" s="79">
        <f>A26+A33+A42</f>
        <v>11</v>
      </c>
      <c r="D76" s="79"/>
      <c r="E76" s="79"/>
      <c r="F76" s="79"/>
      <c r="G76" s="50">
        <f>AH26+AH42+AH33</f>
        <v>83155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M76" s="79"/>
      <c r="AN76" s="79"/>
      <c r="AO76" s="79"/>
    </row>
    <row r="77" spans="1:41" s="38" customFormat="1" ht="45.75" hidden="1" customHeight="1">
      <c r="A77" s="145"/>
      <c r="B77" s="133" t="s">
        <v>52</v>
      </c>
      <c r="C77" s="79" t="e">
        <f>A18+#REF!</f>
        <v>#REF!</v>
      </c>
      <c r="D77" s="79"/>
      <c r="E77" s="79"/>
      <c r="F77" s="79"/>
      <c r="G77" s="50">
        <f>AH18+AH44</f>
        <v>305444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M77" s="79"/>
      <c r="AN77" s="79"/>
      <c r="AO77" s="79"/>
    </row>
    <row r="78" spans="1:41" s="38" customFormat="1" ht="50.25" hidden="1" customHeight="1">
      <c r="A78" s="145"/>
      <c r="B78" s="133" t="s">
        <v>131</v>
      </c>
      <c r="C78" s="79" t="e">
        <f>#REF!</f>
        <v>#REF!</v>
      </c>
      <c r="D78" s="79"/>
      <c r="E78" s="79"/>
      <c r="F78" s="79"/>
      <c r="G78" s="50" t="e">
        <f>#REF!</f>
        <v>#REF!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M78" s="79"/>
      <c r="AN78" s="79"/>
      <c r="AO78" s="79"/>
    </row>
    <row r="79" spans="1:41" s="38" customFormat="1" ht="50.25" hidden="1" customHeight="1">
      <c r="A79" s="145"/>
      <c r="B79" s="146" t="s">
        <v>133</v>
      </c>
      <c r="C79" s="79">
        <v>1</v>
      </c>
      <c r="D79" s="79"/>
      <c r="E79" s="79"/>
      <c r="F79" s="79"/>
      <c r="G79" s="50">
        <v>5000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M79" s="79"/>
      <c r="AN79" s="79"/>
      <c r="AO79" s="79"/>
    </row>
    <row r="80" spans="1:41" s="38" customFormat="1" hidden="1">
      <c r="A80" s="145"/>
      <c r="B80" s="79" t="s">
        <v>134</v>
      </c>
      <c r="C80" s="79">
        <v>1</v>
      </c>
      <c r="D80" s="79"/>
      <c r="E80" s="79"/>
      <c r="F80" s="79"/>
      <c r="G80" s="50">
        <v>200000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M80" s="79"/>
      <c r="AN80" s="79"/>
      <c r="AO80" s="79"/>
    </row>
    <row r="81" spans="1:41" s="38" customFormat="1">
      <c r="A81" s="145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M81" s="79"/>
      <c r="AN81" s="79"/>
      <c r="AO81" s="79"/>
    </row>
    <row r="82" spans="1:41" s="38" customFormat="1">
      <c r="A82" s="145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M82" s="79"/>
      <c r="AN82" s="79"/>
      <c r="AO82" s="79"/>
    </row>
    <row r="83" spans="1:41" s="47" customFormat="1">
      <c r="A83" s="49"/>
      <c r="B83" s="2"/>
      <c r="C83" s="2"/>
      <c r="D83" s="2"/>
      <c r="E83" s="2"/>
      <c r="F83" s="2"/>
      <c r="G83" s="2"/>
      <c r="H83" s="2"/>
      <c r="I83" s="2"/>
      <c r="J83" s="2"/>
      <c r="K83" s="41"/>
      <c r="L83" s="4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38"/>
      <c r="AM83" s="79"/>
      <c r="AN83" s="2"/>
      <c r="AO83" s="2"/>
    </row>
    <row r="84" spans="1:41" s="47" customFormat="1">
      <c r="A84" s="49"/>
      <c r="B84" s="2"/>
      <c r="C84" s="2"/>
      <c r="D84" s="2"/>
      <c r="E84" s="2"/>
      <c r="F84" s="2"/>
      <c r="G84" s="2"/>
      <c r="H84" s="2"/>
      <c r="I84" s="2"/>
      <c r="J84" s="2"/>
      <c r="K84" s="41"/>
      <c r="L84" s="4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38"/>
      <c r="AM84" s="79"/>
      <c r="AN84" s="2"/>
      <c r="AO84" s="2"/>
    </row>
    <row r="85" spans="1:41" s="47" customFormat="1">
      <c r="A85" s="49"/>
      <c r="B85" s="2"/>
      <c r="C85" s="2"/>
      <c r="D85" s="2"/>
      <c r="E85" s="2"/>
      <c r="F85" s="2"/>
      <c r="G85" s="2"/>
      <c r="H85" s="2"/>
      <c r="I85" s="2"/>
      <c r="J85" s="2"/>
      <c r="K85" s="41"/>
      <c r="L85" s="4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38"/>
      <c r="AM85" s="79"/>
      <c r="AN85" s="2"/>
      <c r="AO85" s="2"/>
    </row>
    <row r="86" spans="1:41" s="47" customFormat="1">
      <c r="A86" s="49"/>
      <c r="B86" s="2"/>
      <c r="C86" s="2"/>
      <c r="D86" s="2"/>
      <c r="E86" s="2"/>
      <c r="F86" s="2"/>
      <c r="G86" s="2"/>
      <c r="H86" s="2"/>
      <c r="I86" s="2"/>
      <c r="J86" s="2"/>
      <c r="K86" s="41"/>
      <c r="L86" s="4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38"/>
      <c r="AM86" s="79"/>
      <c r="AN86" s="2"/>
      <c r="AO86" s="2"/>
    </row>
    <row r="87" spans="1:41" s="47" customFormat="1">
      <c r="A87" s="49"/>
      <c r="B87" s="2"/>
      <c r="C87" s="2"/>
      <c r="D87" s="2"/>
      <c r="E87" s="2"/>
      <c r="F87" s="2"/>
      <c r="G87" s="2"/>
      <c r="H87" s="2"/>
      <c r="I87" s="2"/>
      <c r="J87" s="2"/>
      <c r="K87" s="41"/>
      <c r="L87" s="4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38"/>
      <c r="AM87" s="79"/>
      <c r="AN87" s="2"/>
      <c r="AO87" s="2"/>
    </row>
    <row r="88" spans="1:41" s="47" customFormat="1">
      <c r="A88" s="49"/>
      <c r="B88" s="2"/>
      <c r="C88" s="2"/>
      <c r="D88" s="2"/>
      <c r="E88" s="2"/>
      <c r="F88" s="2"/>
      <c r="G88" s="2"/>
      <c r="H88" s="2"/>
      <c r="I88" s="2"/>
      <c r="J88" s="2"/>
      <c r="K88" s="41"/>
      <c r="L88" s="4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38"/>
      <c r="AM88" s="79"/>
      <c r="AN88" s="2"/>
      <c r="AO88" s="2"/>
    </row>
    <row r="89" spans="1:41" s="47" customFormat="1">
      <c r="A89" s="49"/>
      <c r="B89" s="2"/>
      <c r="C89" s="2"/>
      <c r="D89" s="2"/>
      <c r="E89" s="2"/>
      <c r="F89" s="2"/>
      <c r="G89" s="2"/>
      <c r="H89" s="2"/>
      <c r="I89" s="2"/>
      <c r="J89" s="2"/>
      <c r="K89" s="41"/>
      <c r="L89" s="4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38"/>
      <c r="AM89" s="79"/>
      <c r="AN89" s="2"/>
      <c r="AO89" s="2"/>
    </row>
    <row r="90" spans="1:41" s="47" customFormat="1">
      <c r="A90" s="49"/>
      <c r="B90" s="2"/>
      <c r="C90" s="2"/>
      <c r="D90" s="2"/>
      <c r="E90" s="2"/>
      <c r="F90" s="2"/>
      <c r="G90" s="2"/>
      <c r="H90" s="2"/>
      <c r="I90" s="2"/>
      <c r="J90" s="2"/>
      <c r="K90" s="41"/>
      <c r="L90" s="4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38"/>
      <c r="AM90" s="79"/>
      <c r="AN90" s="2"/>
      <c r="AO90" s="2"/>
    </row>
    <row r="91" spans="1:41" s="47" customFormat="1">
      <c r="A91" s="49"/>
      <c r="B91" s="2"/>
      <c r="C91" s="2"/>
      <c r="D91" s="2"/>
      <c r="E91" s="2"/>
      <c r="F91" s="2"/>
      <c r="G91" s="2"/>
      <c r="H91" s="2"/>
      <c r="I91" s="2"/>
      <c r="J91" s="2"/>
      <c r="K91" s="41"/>
      <c r="L91" s="4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38"/>
      <c r="AM91" s="79"/>
      <c r="AN91" s="2"/>
      <c r="AO91" s="2"/>
    </row>
    <row r="92" spans="1:41" s="47" customFormat="1">
      <c r="A92" s="49"/>
      <c r="B92" s="2"/>
      <c r="C92" s="2"/>
      <c r="D92" s="2"/>
      <c r="E92" s="2"/>
      <c r="F92" s="2"/>
      <c r="G92" s="2"/>
      <c r="H92" s="2"/>
      <c r="I92" s="2"/>
      <c r="J92" s="2"/>
      <c r="K92" s="41"/>
      <c r="L92" s="4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38"/>
      <c r="AM92" s="79"/>
      <c r="AN92" s="2"/>
      <c r="AO92" s="2"/>
    </row>
    <row r="93" spans="1:41" s="47" customFormat="1">
      <c r="A93" s="49"/>
      <c r="B93" s="2"/>
      <c r="C93" s="2"/>
      <c r="D93" s="2"/>
      <c r="E93" s="2"/>
      <c r="F93" s="2"/>
      <c r="G93" s="2"/>
      <c r="H93" s="2"/>
      <c r="I93" s="2"/>
      <c r="J93" s="2"/>
      <c r="K93" s="41"/>
      <c r="L93" s="4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38"/>
      <c r="AM93" s="79"/>
      <c r="AN93" s="2"/>
      <c r="AO93" s="2"/>
    </row>
    <row r="94" spans="1:41" s="47" customFormat="1">
      <c r="A94" s="49"/>
      <c r="B94" s="2"/>
      <c r="C94" s="2"/>
      <c r="D94" s="2"/>
      <c r="E94" s="2"/>
      <c r="F94" s="2"/>
      <c r="G94" s="2"/>
      <c r="H94" s="2"/>
      <c r="I94" s="2"/>
      <c r="J94" s="2"/>
      <c r="K94" s="41"/>
      <c r="L94" s="4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38"/>
      <c r="AM94" s="79"/>
      <c r="AN94" s="2"/>
      <c r="AO94" s="2"/>
    </row>
    <row r="95" spans="1:41" s="47" customFormat="1">
      <c r="A95" s="49"/>
      <c r="B95" s="2"/>
      <c r="C95" s="2"/>
      <c r="D95" s="2"/>
      <c r="E95" s="2"/>
      <c r="F95" s="2"/>
      <c r="G95" s="2"/>
      <c r="H95" s="2"/>
      <c r="I95" s="2"/>
      <c r="J95" s="2"/>
      <c r="K95" s="41"/>
      <c r="L95" s="4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38"/>
      <c r="AM95" s="79"/>
      <c r="AN95" s="2"/>
      <c r="AO95" s="2"/>
    </row>
    <row r="96" spans="1:41" s="47" customFormat="1">
      <c r="A96" s="49"/>
      <c r="B96" s="2"/>
      <c r="C96" s="2"/>
      <c r="D96" s="2"/>
      <c r="E96" s="2"/>
      <c r="F96" s="2"/>
      <c r="G96" s="2"/>
      <c r="H96" s="2"/>
      <c r="I96" s="2"/>
      <c r="J96" s="2"/>
      <c r="K96" s="41"/>
      <c r="L96" s="4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L96" s="38"/>
      <c r="AM96" s="79"/>
      <c r="AN96" s="2"/>
      <c r="AO96" s="2"/>
    </row>
    <row r="97" spans="1:41" s="47" customFormat="1">
      <c r="A97" s="49"/>
      <c r="B97" s="2"/>
      <c r="C97" s="2"/>
      <c r="D97" s="2"/>
      <c r="E97" s="2"/>
      <c r="F97" s="2"/>
      <c r="G97" s="2"/>
      <c r="H97" s="2"/>
      <c r="I97" s="2"/>
      <c r="J97" s="2"/>
      <c r="K97" s="41"/>
      <c r="L97" s="4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L97" s="38"/>
      <c r="AM97" s="79"/>
      <c r="AN97" s="2"/>
      <c r="AO97" s="2"/>
    </row>
    <row r="98" spans="1:41" s="47" customFormat="1">
      <c r="A98" s="49"/>
      <c r="B98" s="2"/>
      <c r="C98" s="2"/>
      <c r="D98" s="2"/>
      <c r="E98" s="2"/>
      <c r="F98" s="2"/>
      <c r="G98" s="2"/>
      <c r="H98" s="2"/>
      <c r="I98" s="2"/>
      <c r="J98" s="2"/>
      <c r="K98" s="41"/>
      <c r="L98" s="4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L98" s="38"/>
      <c r="AM98" s="79"/>
      <c r="AN98" s="2"/>
      <c r="AO98" s="2"/>
    </row>
    <row r="99" spans="1:41" s="47" customFormat="1">
      <c r="A99" s="49"/>
      <c r="B99" s="2"/>
      <c r="C99" s="2"/>
      <c r="D99" s="2"/>
      <c r="E99" s="2"/>
      <c r="F99" s="2"/>
      <c r="G99" s="2"/>
      <c r="H99" s="2"/>
      <c r="I99" s="2"/>
      <c r="J99" s="2"/>
      <c r="K99" s="41"/>
      <c r="L99" s="4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L99" s="38"/>
      <c r="AM99" s="79"/>
      <c r="AN99" s="2"/>
      <c r="AO99" s="2"/>
    </row>
    <row r="100" spans="1:41" s="47" customFormat="1">
      <c r="A100" s="49"/>
      <c r="B100" s="2"/>
      <c r="C100" s="2"/>
      <c r="D100" s="2"/>
      <c r="E100" s="2"/>
      <c r="F100" s="2"/>
      <c r="G100" s="2"/>
      <c r="H100" s="2"/>
      <c r="I100" s="2"/>
      <c r="J100" s="2"/>
      <c r="K100" s="41"/>
      <c r="L100" s="4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L100" s="38"/>
      <c r="AM100" s="79"/>
      <c r="AN100" s="2"/>
      <c r="AO100" s="2"/>
    </row>
    <row r="101" spans="1:41" s="47" customFormat="1">
      <c r="A101" s="49"/>
      <c r="B101" s="2"/>
      <c r="C101" s="2"/>
      <c r="D101" s="2"/>
      <c r="E101" s="2"/>
      <c r="F101" s="2"/>
      <c r="G101" s="2"/>
      <c r="H101" s="2"/>
      <c r="I101" s="2"/>
      <c r="J101" s="2"/>
      <c r="K101" s="41"/>
      <c r="L101" s="4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L101" s="38"/>
      <c r="AM101" s="79"/>
      <c r="AN101" s="2"/>
      <c r="AO101" s="2"/>
    </row>
    <row r="102" spans="1:41" s="47" customFormat="1">
      <c r="A102" s="49"/>
      <c r="B102" s="2"/>
      <c r="C102" s="2"/>
      <c r="D102" s="2"/>
      <c r="E102" s="2"/>
      <c r="F102" s="2"/>
      <c r="G102" s="2"/>
      <c r="H102" s="2"/>
      <c r="I102" s="2"/>
      <c r="J102" s="2"/>
      <c r="K102" s="41"/>
      <c r="L102" s="4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L102" s="38"/>
      <c r="AM102" s="79"/>
      <c r="AN102" s="2"/>
      <c r="AO102" s="2"/>
    </row>
    <row r="103" spans="1:41" s="47" customFormat="1">
      <c r="A103" s="49"/>
      <c r="B103" s="2"/>
      <c r="C103" s="2"/>
      <c r="D103" s="2"/>
      <c r="E103" s="2"/>
      <c r="F103" s="2"/>
      <c r="G103" s="2"/>
      <c r="H103" s="2"/>
      <c r="I103" s="2"/>
      <c r="J103" s="2"/>
      <c r="K103" s="41"/>
      <c r="L103" s="4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L103" s="38"/>
      <c r="AM103" s="79"/>
      <c r="AN103" s="2"/>
      <c r="AO103" s="2"/>
    </row>
    <row r="104" spans="1:41" s="47" customFormat="1">
      <c r="A104" s="49"/>
      <c r="B104" s="2"/>
      <c r="C104" s="2"/>
      <c r="D104" s="2"/>
      <c r="E104" s="2"/>
      <c r="F104" s="2"/>
      <c r="G104" s="2"/>
      <c r="H104" s="2"/>
      <c r="I104" s="2"/>
      <c r="J104" s="2"/>
      <c r="K104" s="41"/>
      <c r="L104" s="4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L104" s="38"/>
      <c r="AM104" s="79"/>
      <c r="AN104" s="2"/>
      <c r="AO104" s="2"/>
    </row>
    <row r="105" spans="1:41" s="47" customFormat="1">
      <c r="A105" s="49"/>
      <c r="B105" s="2"/>
      <c r="C105" s="2"/>
      <c r="D105" s="2"/>
      <c r="E105" s="2"/>
      <c r="F105" s="2"/>
      <c r="G105" s="2"/>
      <c r="H105" s="2"/>
      <c r="I105" s="2"/>
      <c r="J105" s="2"/>
      <c r="K105" s="41"/>
      <c r="L105" s="4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L105" s="38"/>
      <c r="AM105" s="79"/>
      <c r="AN105" s="2"/>
      <c r="AO105" s="2"/>
    </row>
    <row r="106" spans="1:41" s="47" customFormat="1">
      <c r="A106" s="49"/>
      <c r="B106" s="2"/>
      <c r="C106" s="2"/>
      <c r="D106" s="2"/>
      <c r="E106" s="2"/>
      <c r="F106" s="2"/>
      <c r="G106" s="2"/>
      <c r="H106" s="2"/>
      <c r="I106" s="2"/>
      <c r="J106" s="2"/>
      <c r="K106" s="41"/>
      <c r="L106" s="4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L106" s="38"/>
      <c r="AM106" s="79"/>
      <c r="AN106" s="2"/>
      <c r="AO106" s="2"/>
    </row>
    <row r="107" spans="1:41" s="47" customFormat="1">
      <c r="A107" s="49"/>
      <c r="B107" s="2"/>
      <c r="C107" s="2"/>
      <c r="D107" s="2"/>
      <c r="E107" s="2"/>
      <c r="F107" s="2"/>
      <c r="G107" s="2"/>
      <c r="H107" s="2"/>
      <c r="I107" s="2"/>
      <c r="J107" s="2"/>
      <c r="K107" s="41"/>
      <c r="L107" s="4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L107" s="38"/>
      <c r="AM107" s="79"/>
      <c r="AN107" s="2"/>
      <c r="AO107" s="2"/>
    </row>
    <row r="108" spans="1:41" s="47" customFormat="1">
      <c r="A108" s="49"/>
      <c r="B108" s="2"/>
      <c r="C108" s="2"/>
      <c r="D108" s="2"/>
      <c r="E108" s="2"/>
      <c r="F108" s="2"/>
      <c r="G108" s="2"/>
      <c r="H108" s="2"/>
      <c r="I108" s="2"/>
      <c r="J108" s="2"/>
      <c r="K108" s="41"/>
      <c r="L108" s="4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L108" s="38"/>
      <c r="AM108" s="79"/>
      <c r="AN108" s="2"/>
      <c r="AO108" s="2"/>
    </row>
    <row r="109" spans="1:41" s="47" customFormat="1">
      <c r="A109" s="49"/>
      <c r="B109" s="2"/>
      <c r="C109" s="2"/>
      <c r="D109" s="2"/>
      <c r="E109" s="2"/>
      <c r="F109" s="2"/>
      <c r="G109" s="2"/>
      <c r="H109" s="2"/>
      <c r="I109" s="2"/>
      <c r="J109" s="2"/>
      <c r="K109" s="41"/>
      <c r="L109" s="4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L109" s="38"/>
      <c r="AM109" s="79"/>
      <c r="AN109" s="2"/>
      <c r="AO109" s="2"/>
    </row>
    <row r="110" spans="1:41" s="47" customFormat="1">
      <c r="A110" s="49"/>
      <c r="B110" s="2"/>
      <c r="C110" s="2"/>
      <c r="D110" s="2"/>
      <c r="E110" s="2"/>
      <c r="F110" s="2"/>
      <c r="G110" s="2"/>
      <c r="H110" s="2"/>
      <c r="I110" s="2"/>
      <c r="J110" s="2"/>
      <c r="K110" s="41"/>
      <c r="L110" s="4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L110" s="38"/>
      <c r="AM110" s="79"/>
      <c r="AN110" s="2"/>
      <c r="AO110" s="2"/>
    </row>
    <row r="111" spans="1:41" s="47" customFormat="1">
      <c r="A111" s="49"/>
      <c r="B111" s="2"/>
      <c r="C111" s="2"/>
      <c r="D111" s="2"/>
      <c r="E111" s="2"/>
      <c r="F111" s="2"/>
      <c r="G111" s="2"/>
      <c r="H111" s="2"/>
      <c r="I111" s="2"/>
      <c r="J111" s="2"/>
      <c r="K111" s="41"/>
      <c r="L111" s="4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L111" s="38"/>
      <c r="AM111" s="79"/>
      <c r="AN111" s="2"/>
      <c r="AO111" s="2"/>
    </row>
    <row r="112" spans="1:41" s="47" customFormat="1">
      <c r="A112" s="49"/>
      <c r="B112" s="2"/>
      <c r="C112" s="2"/>
      <c r="D112" s="2"/>
      <c r="E112" s="2"/>
      <c r="F112" s="2"/>
      <c r="G112" s="2"/>
      <c r="H112" s="2"/>
      <c r="I112" s="2"/>
      <c r="J112" s="2"/>
      <c r="K112" s="41"/>
      <c r="L112" s="4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L112" s="38"/>
      <c r="AM112" s="79"/>
      <c r="AN112" s="2"/>
      <c r="AO112" s="2"/>
    </row>
    <row r="113" spans="1:41" s="47" customFormat="1">
      <c r="A113" s="49"/>
      <c r="B113" s="2"/>
      <c r="C113" s="2"/>
      <c r="D113" s="2"/>
      <c r="E113" s="2"/>
      <c r="F113" s="2"/>
      <c r="G113" s="2"/>
      <c r="H113" s="2"/>
      <c r="I113" s="2"/>
      <c r="J113" s="2"/>
      <c r="K113" s="41"/>
      <c r="L113" s="4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L113" s="38"/>
      <c r="AM113" s="79"/>
      <c r="AN113" s="2"/>
      <c r="AO113" s="2"/>
    </row>
    <row r="114" spans="1:41" s="47" customFormat="1">
      <c r="A114" s="49"/>
      <c r="B114" s="2"/>
      <c r="C114" s="2"/>
      <c r="D114" s="2"/>
      <c r="E114" s="2"/>
      <c r="F114" s="2"/>
      <c r="G114" s="2"/>
      <c r="H114" s="2"/>
      <c r="I114" s="2"/>
      <c r="J114" s="2"/>
      <c r="K114" s="41"/>
      <c r="L114" s="4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L114" s="38"/>
      <c r="AM114" s="79"/>
      <c r="AN114" s="2"/>
      <c r="AO114" s="2"/>
    </row>
    <row r="115" spans="1:41" s="47" customFormat="1">
      <c r="A115" s="49"/>
      <c r="B115" s="2"/>
      <c r="C115" s="2"/>
      <c r="D115" s="2"/>
      <c r="E115" s="2"/>
      <c r="F115" s="2"/>
      <c r="G115" s="2"/>
      <c r="H115" s="2"/>
      <c r="I115" s="2"/>
      <c r="J115" s="2"/>
      <c r="K115" s="41"/>
      <c r="L115" s="4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L115" s="38"/>
      <c r="AM115" s="79"/>
      <c r="AN115" s="2"/>
      <c r="AO115" s="2"/>
    </row>
    <row r="116" spans="1:41" s="47" customFormat="1">
      <c r="A116" s="49"/>
      <c r="B116" s="2"/>
      <c r="C116" s="2"/>
      <c r="D116" s="2"/>
      <c r="E116" s="2"/>
      <c r="F116" s="2"/>
      <c r="G116" s="2"/>
      <c r="H116" s="2"/>
      <c r="I116" s="2"/>
      <c r="J116" s="2"/>
      <c r="K116" s="41"/>
      <c r="L116" s="4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L116" s="38"/>
      <c r="AM116" s="79"/>
      <c r="AN116" s="2"/>
      <c r="AO116" s="2"/>
    </row>
    <row r="117" spans="1:41" s="47" customFormat="1">
      <c r="A117" s="49"/>
      <c r="B117" s="2"/>
      <c r="C117" s="2"/>
      <c r="D117" s="2"/>
      <c r="E117" s="2"/>
      <c r="F117" s="2"/>
      <c r="G117" s="2"/>
      <c r="H117" s="2"/>
      <c r="I117" s="2"/>
      <c r="J117" s="2"/>
      <c r="K117" s="41"/>
      <c r="L117" s="4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L117" s="38"/>
      <c r="AM117" s="79"/>
      <c r="AN117" s="2"/>
      <c r="AO117" s="2"/>
    </row>
    <row r="118" spans="1:41" s="47" customFormat="1">
      <c r="A118" s="49"/>
      <c r="B118" s="2"/>
      <c r="C118" s="2"/>
      <c r="D118" s="2"/>
      <c r="E118" s="2"/>
      <c r="F118" s="2"/>
      <c r="G118" s="2"/>
      <c r="H118" s="2"/>
      <c r="I118" s="2"/>
      <c r="J118" s="2"/>
      <c r="K118" s="41"/>
      <c r="L118" s="4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L118" s="38"/>
      <c r="AM118" s="79"/>
      <c r="AN118" s="2"/>
      <c r="AO118" s="2"/>
    </row>
    <row r="119" spans="1:41" s="47" customFormat="1">
      <c r="A119" s="49"/>
      <c r="B119" s="2"/>
      <c r="C119" s="2"/>
      <c r="D119" s="2"/>
      <c r="E119" s="2"/>
      <c r="F119" s="2"/>
      <c r="G119" s="2"/>
      <c r="H119" s="2"/>
      <c r="I119" s="2"/>
      <c r="J119" s="2"/>
      <c r="K119" s="41"/>
      <c r="L119" s="4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L119" s="38"/>
      <c r="AM119" s="79"/>
      <c r="AN119" s="2"/>
      <c r="AO119" s="2"/>
    </row>
    <row r="120" spans="1:41" s="47" customFormat="1">
      <c r="A120" s="49"/>
      <c r="B120" s="2"/>
      <c r="C120" s="2"/>
      <c r="D120" s="2"/>
      <c r="E120" s="2"/>
      <c r="F120" s="2"/>
      <c r="G120" s="2"/>
      <c r="H120" s="2"/>
      <c r="I120" s="2"/>
      <c r="J120" s="2"/>
      <c r="K120" s="41"/>
      <c r="L120" s="4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L120" s="38"/>
      <c r="AM120" s="79"/>
      <c r="AN120" s="2"/>
      <c r="AO120" s="2"/>
    </row>
    <row r="121" spans="1:41" s="47" customFormat="1">
      <c r="A121" s="49"/>
      <c r="B121" s="2"/>
      <c r="C121" s="2"/>
      <c r="D121" s="2"/>
      <c r="E121" s="2"/>
      <c r="F121" s="2"/>
      <c r="G121" s="2"/>
      <c r="H121" s="2"/>
      <c r="I121" s="2"/>
      <c r="J121" s="2"/>
      <c r="K121" s="41"/>
      <c r="L121" s="4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L121" s="38"/>
      <c r="AM121" s="79"/>
      <c r="AN121" s="2"/>
      <c r="AO121" s="2"/>
    </row>
    <row r="122" spans="1:41" s="47" customFormat="1">
      <c r="A122" s="49"/>
      <c r="B122" s="2"/>
      <c r="C122" s="2"/>
      <c r="D122" s="2"/>
      <c r="E122" s="2"/>
      <c r="F122" s="2"/>
      <c r="G122" s="2"/>
      <c r="H122" s="2"/>
      <c r="I122" s="2"/>
      <c r="J122" s="2"/>
      <c r="K122" s="41"/>
      <c r="L122" s="4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L122" s="38"/>
      <c r="AM122" s="79"/>
      <c r="AN122" s="2"/>
      <c r="AO122" s="2"/>
    </row>
    <row r="123" spans="1:41" s="47" customFormat="1">
      <c r="A123" s="49"/>
      <c r="B123" s="2"/>
      <c r="C123" s="2"/>
      <c r="D123" s="2"/>
      <c r="E123" s="2"/>
      <c r="F123" s="2"/>
      <c r="G123" s="2"/>
      <c r="H123" s="2"/>
      <c r="I123" s="2"/>
      <c r="J123" s="2"/>
      <c r="K123" s="41"/>
      <c r="L123" s="4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L123" s="38"/>
      <c r="AM123" s="79"/>
      <c r="AN123" s="2"/>
      <c r="AO123" s="2"/>
    </row>
    <row r="124" spans="1:41" s="47" customFormat="1">
      <c r="A124" s="49"/>
      <c r="B124" s="2"/>
      <c r="C124" s="2"/>
      <c r="D124" s="2"/>
      <c r="E124" s="2"/>
      <c r="F124" s="2"/>
      <c r="G124" s="2"/>
      <c r="H124" s="2"/>
      <c r="I124" s="2"/>
      <c r="J124" s="2"/>
      <c r="K124" s="41"/>
      <c r="L124" s="4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L124" s="38"/>
      <c r="AM124" s="79"/>
      <c r="AN124" s="2"/>
      <c r="AO124" s="2"/>
    </row>
    <row r="125" spans="1:41" s="47" customFormat="1">
      <c r="A125" s="49"/>
      <c r="B125" s="2"/>
      <c r="C125" s="2"/>
      <c r="D125" s="2"/>
      <c r="E125" s="2"/>
      <c r="F125" s="2"/>
      <c r="G125" s="2"/>
      <c r="H125" s="2"/>
      <c r="I125" s="2"/>
      <c r="J125" s="2"/>
      <c r="K125" s="41"/>
      <c r="L125" s="4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L125" s="38"/>
      <c r="AM125" s="79"/>
      <c r="AN125" s="2"/>
      <c r="AO125" s="2"/>
    </row>
    <row r="126" spans="1:41" s="47" customFormat="1">
      <c r="A126" s="49"/>
      <c r="B126" s="2"/>
      <c r="C126" s="2"/>
      <c r="D126" s="2"/>
      <c r="E126" s="2"/>
      <c r="F126" s="2"/>
      <c r="G126" s="2"/>
      <c r="H126" s="2"/>
      <c r="I126" s="2"/>
      <c r="J126" s="2"/>
      <c r="K126" s="41"/>
      <c r="L126" s="4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L126" s="38"/>
      <c r="AM126" s="79"/>
      <c r="AN126" s="2"/>
      <c r="AO126" s="2"/>
    </row>
    <row r="127" spans="1:41" s="47" customFormat="1">
      <c r="A127" s="49"/>
      <c r="B127" s="2"/>
      <c r="C127" s="2"/>
      <c r="D127" s="2"/>
      <c r="E127" s="2"/>
      <c r="F127" s="2"/>
      <c r="G127" s="2"/>
      <c r="H127" s="2"/>
      <c r="I127" s="2"/>
      <c r="J127" s="2"/>
      <c r="K127" s="41"/>
      <c r="L127" s="4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L127" s="38"/>
      <c r="AM127" s="79"/>
      <c r="AN127" s="2"/>
      <c r="AO127" s="2"/>
    </row>
    <row r="128" spans="1:41" s="47" customFormat="1">
      <c r="A128" s="49"/>
      <c r="B128" s="2"/>
      <c r="C128" s="2"/>
      <c r="D128" s="2"/>
      <c r="E128" s="2"/>
      <c r="F128" s="2"/>
      <c r="G128" s="2"/>
      <c r="H128" s="2"/>
      <c r="I128" s="2"/>
      <c r="J128" s="2"/>
      <c r="K128" s="41"/>
      <c r="L128" s="4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L128" s="38"/>
      <c r="AM128" s="79"/>
      <c r="AN128" s="2"/>
      <c r="AO128" s="2"/>
    </row>
    <row r="129" spans="1:41" s="47" customFormat="1">
      <c r="A129" s="49"/>
      <c r="B129" s="2"/>
      <c r="C129" s="2"/>
      <c r="D129" s="2"/>
      <c r="E129" s="2"/>
      <c r="F129" s="2"/>
      <c r="G129" s="2"/>
      <c r="H129" s="2"/>
      <c r="I129" s="2"/>
      <c r="J129" s="2"/>
      <c r="K129" s="41"/>
      <c r="L129" s="4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L129" s="38"/>
      <c r="AM129" s="79"/>
      <c r="AN129" s="2"/>
      <c r="AO129" s="2"/>
    </row>
    <row r="130" spans="1:41" s="47" customFormat="1">
      <c r="A130" s="49"/>
      <c r="B130" s="2"/>
      <c r="C130" s="2"/>
      <c r="D130" s="2"/>
      <c r="E130" s="2"/>
      <c r="F130" s="2"/>
      <c r="G130" s="2"/>
      <c r="H130" s="2"/>
      <c r="I130" s="2"/>
      <c r="J130" s="2"/>
      <c r="K130" s="41"/>
      <c r="L130" s="4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L130" s="38"/>
      <c r="AM130" s="79"/>
      <c r="AN130" s="2"/>
      <c r="AO130" s="2"/>
    </row>
    <row r="131" spans="1:41" s="47" customFormat="1">
      <c r="A131" s="49"/>
      <c r="B131" s="2"/>
      <c r="C131" s="2"/>
      <c r="D131" s="2"/>
      <c r="E131" s="2"/>
      <c r="F131" s="2"/>
      <c r="G131" s="2"/>
      <c r="H131" s="2"/>
      <c r="I131" s="2"/>
      <c r="J131" s="2"/>
      <c r="K131" s="41"/>
      <c r="L131" s="4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L131" s="38"/>
      <c r="AM131" s="79"/>
      <c r="AN131" s="2"/>
      <c r="AO131" s="2"/>
    </row>
    <row r="132" spans="1:41" s="47" customFormat="1">
      <c r="A132" s="49"/>
      <c r="B132" s="2"/>
      <c r="C132" s="2"/>
      <c r="D132" s="2"/>
      <c r="E132" s="2"/>
      <c r="F132" s="2"/>
      <c r="G132" s="2"/>
      <c r="H132" s="2"/>
      <c r="I132" s="2"/>
      <c r="J132" s="2"/>
      <c r="K132" s="41"/>
      <c r="L132" s="4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L132" s="38"/>
      <c r="AM132" s="79"/>
      <c r="AN132" s="2"/>
      <c r="AO132" s="2"/>
    </row>
    <row r="133" spans="1:41" s="47" customFormat="1">
      <c r="A133" s="49"/>
      <c r="B133" s="2"/>
      <c r="C133" s="2"/>
      <c r="D133" s="2"/>
      <c r="E133" s="2"/>
      <c r="F133" s="2"/>
      <c r="G133" s="2"/>
      <c r="H133" s="2"/>
      <c r="I133" s="2"/>
      <c r="J133" s="2"/>
      <c r="K133" s="41"/>
      <c r="L133" s="4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L133" s="38"/>
      <c r="AM133" s="79"/>
      <c r="AN133" s="2"/>
      <c r="AO133" s="2"/>
    </row>
    <row r="134" spans="1:41" s="47" customFormat="1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41"/>
      <c r="L134" s="4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L134" s="38"/>
      <c r="AM134" s="79"/>
      <c r="AN134" s="2"/>
      <c r="AO134" s="2"/>
    </row>
    <row r="135" spans="1:41" s="47" customFormat="1">
      <c r="A135" s="49"/>
      <c r="B135" s="2"/>
      <c r="C135" s="2"/>
      <c r="D135" s="2"/>
      <c r="E135" s="2"/>
      <c r="F135" s="2"/>
      <c r="G135" s="2"/>
      <c r="H135" s="2"/>
      <c r="I135" s="2"/>
      <c r="J135" s="2"/>
      <c r="K135" s="41"/>
      <c r="L135" s="4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L135" s="38"/>
      <c r="AM135" s="79"/>
      <c r="AN135" s="2"/>
      <c r="AO135" s="2"/>
    </row>
    <row r="136" spans="1:41" s="47" customFormat="1">
      <c r="A136" s="49"/>
      <c r="B136" s="2"/>
      <c r="C136" s="2"/>
      <c r="D136" s="2"/>
      <c r="E136" s="2"/>
      <c r="F136" s="2"/>
      <c r="G136" s="2"/>
      <c r="H136" s="2"/>
      <c r="I136" s="2"/>
      <c r="J136" s="2"/>
      <c r="K136" s="41"/>
      <c r="L136" s="4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L136" s="38"/>
      <c r="AM136" s="79"/>
      <c r="AN136" s="2"/>
      <c r="AO136" s="2"/>
    </row>
    <row r="137" spans="1:41" s="47" customFormat="1">
      <c r="A137" s="49"/>
      <c r="B137" s="2"/>
      <c r="C137" s="2"/>
      <c r="D137" s="2"/>
      <c r="E137" s="2"/>
      <c r="F137" s="2"/>
      <c r="G137" s="2"/>
      <c r="H137" s="2"/>
      <c r="I137" s="2"/>
      <c r="J137" s="2"/>
      <c r="K137" s="41"/>
      <c r="L137" s="4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L137" s="38"/>
      <c r="AM137" s="79"/>
      <c r="AN137" s="2"/>
      <c r="AO137" s="2"/>
    </row>
    <row r="138" spans="1:41" s="47" customFormat="1">
      <c r="A138" s="49"/>
      <c r="B138" s="2"/>
      <c r="C138" s="2"/>
      <c r="D138" s="2"/>
      <c r="E138" s="2"/>
      <c r="F138" s="2"/>
      <c r="G138" s="2"/>
      <c r="H138" s="2"/>
      <c r="I138" s="2"/>
      <c r="J138" s="2"/>
      <c r="K138" s="41"/>
      <c r="L138" s="4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L138" s="38"/>
      <c r="AM138" s="79"/>
      <c r="AN138" s="2"/>
      <c r="AO138" s="2"/>
    </row>
    <row r="139" spans="1:41" s="47" customFormat="1">
      <c r="A139" s="49"/>
      <c r="B139" s="2"/>
      <c r="C139" s="2"/>
      <c r="D139" s="2"/>
      <c r="E139" s="2"/>
      <c r="F139" s="2"/>
      <c r="G139" s="2"/>
      <c r="H139" s="2"/>
      <c r="I139" s="2"/>
      <c r="J139" s="2"/>
      <c r="K139" s="41"/>
      <c r="L139" s="4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L139" s="38"/>
      <c r="AM139" s="79"/>
      <c r="AN139" s="2"/>
      <c r="AO139" s="2"/>
    </row>
    <row r="140" spans="1:41" s="47" customFormat="1">
      <c r="A140" s="49"/>
      <c r="B140" s="2"/>
      <c r="C140" s="2"/>
      <c r="D140" s="2"/>
      <c r="E140" s="2"/>
      <c r="F140" s="2"/>
      <c r="G140" s="2"/>
      <c r="H140" s="2"/>
      <c r="I140" s="2"/>
      <c r="J140" s="2"/>
      <c r="K140" s="41"/>
      <c r="L140" s="4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L140" s="38"/>
      <c r="AM140" s="79"/>
      <c r="AN140" s="2"/>
      <c r="AO140" s="2"/>
    </row>
    <row r="141" spans="1:41" s="47" customFormat="1">
      <c r="A141" s="49"/>
      <c r="B141" s="2"/>
      <c r="C141" s="2"/>
      <c r="D141" s="2"/>
      <c r="E141" s="2"/>
      <c r="F141" s="2"/>
      <c r="G141" s="2"/>
      <c r="H141" s="2"/>
      <c r="I141" s="2"/>
      <c r="J141" s="2"/>
      <c r="K141" s="41"/>
      <c r="L141" s="4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L141" s="38"/>
      <c r="AM141" s="79"/>
      <c r="AN141" s="2"/>
      <c r="AO141" s="2"/>
    </row>
    <row r="142" spans="1:41" s="47" customFormat="1">
      <c r="A142" s="49"/>
      <c r="B142" s="2"/>
      <c r="C142" s="2"/>
      <c r="D142" s="2"/>
      <c r="E142" s="2"/>
      <c r="F142" s="2"/>
      <c r="G142" s="2"/>
      <c r="H142" s="2"/>
      <c r="I142" s="2"/>
      <c r="J142" s="2"/>
      <c r="K142" s="41"/>
      <c r="L142" s="4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L142" s="38"/>
      <c r="AM142" s="79"/>
      <c r="AN142" s="2"/>
      <c r="AO142" s="2"/>
    </row>
    <row r="143" spans="1:41" s="47" customFormat="1">
      <c r="A143" s="49"/>
      <c r="B143" s="2"/>
      <c r="C143" s="2"/>
      <c r="D143" s="2"/>
      <c r="E143" s="2"/>
      <c r="F143" s="2"/>
      <c r="G143" s="2"/>
      <c r="H143" s="2"/>
      <c r="I143" s="2"/>
      <c r="J143" s="2"/>
      <c r="K143" s="41"/>
      <c r="L143" s="4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L143" s="38"/>
      <c r="AM143" s="79"/>
      <c r="AN143" s="2"/>
      <c r="AO143" s="2"/>
    </row>
    <row r="144" spans="1:41" s="47" customFormat="1">
      <c r="A144" s="49"/>
      <c r="B144" s="2"/>
      <c r="C144" s="2"/>
      <c r="D144" s="2"/>
      <c r="E144" s="2"/>
      <c r="F144" s="2"/>
      <c r="G144" s="2"/>
      <c r="H144" s="2"/>
      <c r="I144" s="2"/>
      <c r="J144" s="2"/>
      <c r="K144" s="41"/>
      <c r="L144" s="4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L144" s="38"/>
      <c r="AM144" s="79"/>
      <c r="AN144" s="2"/>
      <c r="AO144" s="2"/>
    </row>
    <row r="145" spans="1:41" s="47" customFormat="1">
      <c r="A145" s="49"/>
      <c r="B145" s="2"/>
      <c r="C145" s="2"/>
      <c r="D145" s="2"/>
      <c r="E145" s="2"/>
      <c r="F145" s="2"/>
      <c r="G145" s="2"/>
      <c r="H145" s="2"/>
      <c r="I145" s="2"/>
      <c r="J145" s="2"/>
      <c r="K145" s="41"/>
      <c r="L145" s="4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L145" s="38"/>
      <c r="AM145" s="79"/>
      <c r="AN145" s="2"/>
      <c r="AO145" s="2"/>
    </row>
    <row r="146" spans="1:41" s="47" customFormat="1">
      <c r="A146" s="49"/>
      <c r="B146" s="2"/>
      <c r="C146" s="2"/>
      <c r="D146" s="2"/>
      <c r="E146" s="2"/>
      <c r="F146" s="2"/>
      <c r="G146" s="2"/>
      <c r="H146" s="2"/>
      <c r="I146" s="2"/>
      <c r="J146" s="2"/>
      <c r="K146" s="41"/>
      <c r="L146" s="4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L146" s="38"/>
      <c r="AM146" s="79"/>
      <c r="AN146" s="2"/>
      <c r="AO146" s="2"/>
    </row>
    <row r="147" spans="1:41" s="47" customFormat="1">
      <c r="A147" s="49"/>
      <c r="B147" s="2"/>
      <c r="C147" s="2"/>
      <c r="D147" s="2"/>
      <c r="E147" s="2"/>
      <c r="F147" s="2"/>
      <c r="G147" s="2"/>
      <c r="H147" s="2"/>
      <c r="I147" s="2"/>
      <c r="J147" s="2"/>
      <c r="K147" s="41"/>
      <c r="L147" s="4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L147" s="38"/>
      <c r="AM147" s="79"/>
      <c r="AN147" s="2"/>
      <c r="AO147" s="2"/>
    </row>
    <row r="148" spans="1:41" s="47" customFormat="1">
      <c r="A148" s="49"/>
      <c r="B148" s="2"/>
      <c r="C148" s="2"/>
      <c r="D148" s="2"/>
      <c r="E148" s="2"/>
      <c r="F148" s="2"/>
      <c r="G148" s="2"/>
      <c r="H148" s="2"/>
      <c r="I148" s="2"/>
      <c r="J148" s="2"/>
      <c r="K148" s="41"/>
      <c r="L148" s="4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L148" s="38"/>
      <c r="AM148" s="79"/>
      <c r="AN148" s="2"/>
      <c r="AO148" s="2"/>
    </row>
    <row r="149" spans="1:41" s="47" customFormat="1">
      <c r="A149" s="49"/>
      <c r="B149" s="2"/>
      <c r="C149" s="2"/>
      <c r="D149" s="2"/>
      <c r="E149" s="2"/>
      <c r="F149" s="2"/>
      <c r="G149" s="2"/>
      <c r="H149" s="2"/>
      <c r="I149" s="2"/>
      <c r="J149" s="2"/>
      <c r="K149" s="41"/>
      <c r="L149" s="4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L149" s="38"/>
      <c r="AM149" s="79"/>
      <c r="AN149" s="2"/>
      <c r="AO149" s="2"/>
    </row>
    <row r="150" spans="1:41" s="47" customFormat="1">
      <c r="A150" s="49"/>
      <c r="B150" s="2"/>
      <c r="C150" s="2"/>
      <c r="D150" s="2"/>
      <c r="E150" s="2"/>
      <c r="F150" s="2"/>
      <c r="G150" s="2"/>
      <c r="H150" s="2"/>
      <c r="I150" s="2"/>
      <c r="J150" s="2"/>
      <c r="K150" s="41"/>
      <c r="L150" s="4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L150" s="38"/>
      <c r="AM150" s="79"/>
      <c r="AN150" s="2"/>
      <c r="AO150" s="2"/>
    </row>
    <row r="151" spans="1:41" s="47" customFormat="1">
      <c r="A151" s="49"/>
      <c r="B151" s="2"/>
      <c r="C151" s="2"/>
      <c r="D151" s="2"/>
      <c r="E151" s="2"/>
      <c r="F151" s="2"/>
      <c r="G151" s="2"/>
      <c r="H151" s="2"/>
      <c r="I151" s="2"/>
      <c r="J151" s="2"/>
      <c r="K151" s="41"/>
      <c r="L151" s="4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L151" s="38"/>
      <c r="AM151" s="79"/>
      <c r="AN151" s="2"/>
      <c r="AO151" s="2"/>
    </row>
    <row r="152" spans="1:41" s="47" customFormat="1">
      <c r="A152" s="49"/>
      <c r="B152" s="2"/>
      <c r="C152" s="2"/>
      <c r="D152" s="2"/>
      <c r="E152" s="2"/>
      <c r="F152" s="2"/>
      <c r="G152" s="2"/>
      <c r="H152" s="2"/>
      <c r="I152" s="2"/>
      <c r="J152" s="2"/>
      <c r="K152" s="41"/>
      <c r="L152" s="4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L152" s="38"/>
      <c r="AM152" s="79"/>
      <c r="AN152" s="2"/>
      <c r="AO152" s="2"/>
    </row>
    <row r="153" spans="1:41" s="47" customFormat="1">
      <c r="A153" s="49"/>
      <c r="B153" s="2"/>
      <c r="C153" s="2"/>
      <c r="D153" s="2"/>
      <c r="E153" s="2"/>
      <c r="F153" s="2"/>
      <c r="G153" s="2"/>
      <c r="H153" s="2"/>
      <c r="I153" s="2"/>
      <c r="J153" s="2"/>
      <c r="K153" s="41"/>
      <c r="L153" s="4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L153" s="38"/>
      <c r="AM153" s="79"/>
      <c r="AN153" s="2"/>
      <c r="AO153" s="2"/>
    </row>
    <row r="154" spans="1:41" s="47" customFormat="1">
      <c r="A154" s="49"/>
      <c r="B154" s="2"/>
      <c r="C154" s="2"/>
      <c r="D154" s="2"/>
      <c r="E154" s="2"/>
      <c r="F154" s="2"/>
      <c r="G154" s="2"/>
      <c r="H154" s="2"/>
      <c r="I154" s="2"/>
      <c r="J154" s="2"/>
      <c r="K154" s="41"/>
      <c r="L154" s="4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L154" s="38"/>
      <c r="AM154" s="79"/>
      <c r="AN154" s="2"/>
      <c r="AO154" s="2"/>
    </row>
    <row r="155" spans="1:41" s="47" customFormat="1">
      <c r="A155" s="49"/>
      <c r="B155" s="2"/>
      <c r="C155" s="2"/>
      <c r="D155" s="2"/>
      <c r="E155" s="2"/>
      <c r="F155" s="2"/>
      <c r="G155" s="2"/>
      <c r="H155" s="2"/>
      <c r="I155" s="2"/>
      <c r="J155" s="2"/>
      <c r="K155" s="41"/>
      <c r="L155" s="4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L155" s="38"/>
      <c r="AM155" s="79"/>
      <c r="AN155" s="2"/>
      <c r="AO155" s="2"/>
    </row>
    <row r="156" spans="1:41" s="47" customFormat="1">
      <c r="A156" s="49"/>
      <c r="B156" s="2"/>
      <c r="C156" s="2"/>
      <c r="D156" s="2"/>
      <c r="E156" s="2"/>
      <c r="F156" s="2"/>
      <c r="G156" s="2"/>
      <c r="H156" s="2"/>
      <c r="I156" s="2"/>
      <c r="J156" s="2"/>
      <c r="K156" s="41"/>
      <c r="L156" s="4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L156" s="38"/>
      <c r="AM156" s="79"/>
      <c r="AN156" s="2"/>
      <c r="AO156" s="2"/>
    </row>
    <row r="157" spans="1:41" s="47" customFormat="1">
      <c r="A157" s="49"/>
      <c r="B157" s="2"/>
      <c r="C157" s="2"/>
      <c r="D157" s="2"/>
      <c r="E157" s="2"/>
      <c r="F157" s="2"/>
      <c r="G157" s="2"/>
      <c r="H157" s="2"/>
      <c r="I157" s="2"/>
      <c r="J157" s="2"/>
      <c r="K157" s="41"/>
      <c r="L157" s="4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L157" s="38"/>
      <c r="AM157" s="79"/>
      <c r="AN157" s="2"/>
      <c r="AO157" s="2"/>
    </row>
    <row r="158" spans="1:41" s="47" customFormat="1">
      <c r="A158" s="49"/>
      <c r="B158" s="2"/>
      <c r="C158" s="2"/>
      <c r="D158" s="2"/>
      <c r="E158" s="2"/>
      <c r="F158" s="2"/>
      <c r="G158" s="2"/>
      <c r="H158" s="2"/>
      <c r="I158" s="2"/>
      <c r="J158" s="2"/>
      <c r="K158" s="41"/>
      <c r="L158" s="4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L158" s="38"/>
      <c r="AM158" s="79"/>
      <c r="AN158" s="2"/>
      <c r="AO158" s="2"/>
    </row>
    <row r="159" spans="1:41" s="47" customFormat="1">
      <c r="A159" s="49"/>
      <c r="B159" s="2"/>
      <c r="C159" s="2"/>
      <c r="D159" s="2"/>
      <c r="E159" s="2"/>
      <c r="F159" s="2"/>
      <c r="G159" s="2"/>
      <c r="H159" s="2"/>
      <c r="I159" s="2"/>
      <c r="J159" s="2"/>
      <c r="K159" s="41"/>
      <c r="L159" s="4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L159" s="38"/>
      <c r="AM159" s="79"/>
      <c r="AN159" s="2"/>
      <c r="AO159" s="2"/>
    </row>
    <row r="160" spans="1:41" s="47" customFormat="1">
      <c r="A160" s="49"/>
      <c r="B160" s="2"/>
      <c r="C160" s="2"/>
      <c r="D160" s="2"/>
      <c r="E160" s="2"/>
      <c r="F160" s="2"/>
      <c r="G160" s="2"/>
      <c r="H160" s="2"/>
      <c r="I160" s="2"/>
      <c r="J160" s="2"/>
      <c r="K160" s="41"/>
      <c r="L160" s="4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L160" s="38"/>
      <c r="AM160" s="79"/>
      <c r="AN160" s="2"/>
      <c r="AO160" s="2"/>
    </row>
    <row r="161" spans="1:41" s="47" customFormat="1">
      <c r="A161" s="49"/>
      <c r="B161" s="2"/>
      <c r="C161" s="2"/>
      <c r="D161" s="2"/>
      <c r="E161" s="2"/>
      <c r="F161" s="2"/>
      <c r="G161" s="2"/>
      <c r="H161" s="2"/>
      <c r="I161" s="2"/>
      <c r="J161" s="2"/>
      <c r="K161" s="41"/>
      <c r="L161" s="4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L161" s="38"/>
      <c r="AM161" s="79"/>
      <c r="AN161" s="2"/>
      <c r="AO161" s="2"/>
    </row>
    <row r="162" spans="1:41" s="47" customFormat="1">
      <c r="A162" s="49"/>
      <c r="B162" s="2"/>
      <c r="C162" s="2"/>
      <c r="D162" s="2"/>
      <c r="E162" s="2"/>
      <c r="F162" s="2"/>
      <c r="G162" s="2"/>
      <c r="H162" s="2"/>
      <c r="I162" s="2"/>
      <c r="J162" s="2"/>
      <c r="K162" s="41"/>
      <c r="L162" s="4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L162" s="38"/>
      <c r="AM162" s="79"/>
      <c r="AN162" s="2"/>
      <c r="AO162" s="2"/>
    </row>
    <row r="163" spans="1:41" s="47" customFormat="1">
      <c r="A163" s="49"/>
      <c r="B163" s="2"/>
      <c r="C163" s="2"/>
      <c r="D163" s="2"/>
      <c r="E163" s="2"/>
      <c r="F163" s="2"/>
      <c r="G163" s="2"/>
      <c r="H163" s="2"/>
      <c r="I163" s="2"/>
      <c r="J163" s="2"/>
      <c r="K163" s="41"/>
      <c r="L163" s="4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L163" s="38"/>
      <c r="AM163" s="79"/>
      <c r="AN163" s="2"/>
      <c r="AO163" s="2"/>
    </row>
    <row r="164" spans="1:41" s="47" customFormat="1">
      <c r="A164" s="49"/>
      <c r="B164" s="2"/>
      <c r="C164" s="2"/>
      <c r="D164" s="2"/>
      <c r="E164" s="2"/>
      <c r="F164" s="2"/>
      <c r="G164" s="2"/>
      <c r="H164" s="2"/>
      <c r="I164" s="2"/>
      <c r="J164" s="2"/>
      <c r="K164" s="41"/>
      <c r="L164" s="4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L164" s="38"/>
      <c r="AM164" s="79"/>
      <c r="AN164" s="2"/>
      <c r="AO164" s="2"/>
    </row>
    <row r="165" spans="1:41" s="47" customFormat="1">
      <c r="A165" s="49"/>
      <c r="B165" s="2"/>
      <c r="C165" s="2"/>
      <c r="D165" s="2"/>
      <c r="E165" s="2"/>
      <c r="F165" s="2"/>
      <c r="G165" s="2"/>
      <c r="H165" s="2"/>
      <c r="I165" s="2"/>
      <c r="J165" s="2"/>
      <c r="K165" s="41"/>
      <c r="L165" s="4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L165" s="38"/>
      <c r="AM165" s="79"/>
      <c r="AN165" s="2"/>
      <c r="AO165" s="2"/>
    </row>
    <row r="166" spans="1:41" s="47" customFormat="1">
      <c r="A166" s="49"/>
      <c r="B166" s="2"/>
      <c r="C166" s="2"/>
      <c r="D166" s="2"/>
      <c r="E166" s="2"/>
      <c r="F166" s="2"/>
      <c r="G166" s="2"/>
      <c r="H166" s="2"/>
      <c r="I166" s="2"/>
      <c r="J166" s="2"/>
      <c r="K166" s="41"/>
      <c r="L166" s="4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L166" s="38"/>
      <c r="AM166" s="79"/>
      <c r="AN166" s="2"/>
      <c r="AO166" s="2"/>
    </row>
    <row r="167" spans="1:41" s="47" customFormat="1">
      <c r="A167" s="49"/>
      <c r="B167" s="2"/>
      <c r="C167" s="2"/>
      <c r="D167" s="2"/>
      <c r="E167" s="2"/>
      <c r="F167" s="2"/>
      <c r="G167" s="2"/>
      <c r="H167" s="2"/>
      <c r="I167" s="2"/>
      <c r="J167" s="2"/>
      <c r="K167" s="41"/>
      <c r="L167" s="4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L167" s="38"/>
      <c r="AM167" s="79"/>
      <c r="AN167" s="2"/>
      <c r="AO167" s="2"/>
    </row>
    <row r="168" spans="1:41" s="47" customFormat="1">
      <c r="A168" s="49"/>
      <c r="B168" s="2"/>
      <c r="C168" s="2"/>
      <c r="D168" s="2"/>
      <c r="E168" s="2"/>
      <c r="F168" s="2"/>
      <c r="G168" s="2"/>
      <c r="H168" s="2"/>
      <c r="I168" s="2"/>
      <c r="J168" s="2"/>
      <c r="K168" s="41"/>
      <c r="L168" s="4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L168" s="38"/>
      <c r="AM168" s="79"/>
      <c r="AN168" s="2"/>
      <c r="AO168" s="2"/>
    </row>
    <row r="169" spans="1:41" s="47" customFormat="1">
      <c r="A169" s="49"/>
      <c r="B169" s="2"/>
      <c r="C169" s="2"/>
      <c r="D169" s="2"/>
      <c r="E169" s="2"/>
      <c r="F169" s="2"/>
      <c r="G169" s="2"/>
      <c r="H169" s="2"/>
      <c r="I169" s="2"/>
      <c r="J169" s="2"/>
      <c r="K169" s="41"/>
      <c r="L169" s="4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L169" s="38"/>
      <c r="AM169" s="79"/>
      <c r="AN169" s="2"/>
      <c r="AO169" s="2"/>
    </row>
    <row r="170" spans="1:41" s="47" customFormat="1">
      <c r="A170" s="49"/>
      <c r="B170" s="2"/>
      <c r="C170" s="2"/>
      <c r="D170" s="2"/>
      <c r="E170" s="2"/>
      <c r="F170" s="2"/>
      <c r="G170" s="2"/>
      <c r="H170" s="2"/>
      <c r="I170" s="2"/>
      <c r="J170" s="2"/>
      <c r="K170" s="41"/>
      <c r="L170" s="4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L170" s="38"/>
      <c r="AM170" s="79"/>
      <c r="AN170" s="2"/>
      <c r="AO170" s="2"/>
    </row>
    <row r="171" spans="1:41" s="47" customFormat="1">
      <c r="A171" s="49"/>
      <c r="B171" s="2"/>
      <c r="C171" s="2"/>
      <c r="D171" s="2"/>
      <c r="E171" s="2"/>
      <c r="F171" s="2"/>
      <c r="G171" s="2"/>
      <c r="H171" s="2"/>
      <c r="I171" s="2"/>
      <c r="J171" s="2"/>
      <c r="K171" s="41"/>
      <c r="L171" s="4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L171" s="38"/>
      <c r="AM171" s="79"/>
      <c r="AN171" s="2"/>
      <c r="AO171" s="2"/>
    </row>
    <row r="172" spans="1:41" s="47" customFormat="1">
      <c r="A172" s="49"/>
      <c r="B172" s="2"/>
      <c r="C172" s="2"/>
      <c r="D172" s="2"/>
      <c r="E172" s="2"/>
      <c r="F172" s="2"/>
      <c r="G172" s="2"/>
      <c r="H172" s="2"/>
      <c r="I172" s="2"/>
      <c r="J172" s="2"/>
      <c r="K172" s="41"/>
      <c r="L172" s="4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L172" s="38"/>
      <c r="AM172" s="79"/>
      <c r="AN172" s="2"/>
      <c r="AO172" s="2"/>
    </row>
    <row r="173" spans="1:41" s="47" customFormat="1">
      <c r="A173" s="49"/>
      <c r="B173" s="2"/>
      <c r="C173" s="2"/>
      <c r="D173" s="2"/>
      <c r="E173" s="2"/>
      <c r="F173" s="2"/>
      <c r="G173" s="2"/>
      <c r="H173" s="2"/>
      <c r="I173" s="2"/>
      <c r="J173" s="2"/>
      <c r="K173" s="41"/>
      <c r="L173" s="4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L173" s="38"/>
      <c r="AM173" s="79"/>
      <c r="AN173" s="2"/>
      <c r="AO173" s="2"/>
    </row>
    <row r="174" spans="1:41" s="47" customFormat="1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41"/>
      <c r="L174" s="4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L174" s="38"/>
      <c r="AM174" s="79"/>
      <c r="AN174" s="2"/>
      <c r="AO174" s="2"/>
    </row>
    <row r="175" spans="1:41" s="47" customFormat="1">
      <c r="A175" s="49"/>
      <c r="B175" s="2"/>
      <c r="C175" s="2"/>
      <c r="D175" s="2"/>
      <c r="E175" s="2"/>
      <c r="F175" s="2"/>
      <c r="G175" s="2"/>
      <c r="H175" s="2"/>
      <c r="I175" s="2"/>
      <c r="J175" s="2"/>
      <c r="K175" s="41"/>
      <c r="L175" s="4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L175" s="38"/>
      <c r="AM175" s="79"/>
      <c r="AN175" s="2"/>
      <c r="AO175" s="2"/>
    </row>
    <row r="176" spans="1:41" s="47" customFormat="1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41"/>
      <c r="L176" s="4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L176" s="38"/>
      <c r="AM176" s="79"/>
      <c r="AN176" s="2"/>
      <c r="AO176" s="2"/>
    </row>
    <row r="177" spans="1:41" s="47" customFormat="1">
      <c r="A177" s="49"/>
      <c r="B177" s="2"/>
      <c r="C177" s="2"/>
      <c r="D177" s="2"/>
      <c r="E177" s="2"/>
      <c r="F177" s="2"/>
      <c r="G177" s="2"/>
      <c r="H177" s="2"/>
      <c r="I177" s="2"/>
      <c r="J177" s="2"/>
      <c r="K177" s="41"/>
      <c r="L177" s="4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L177" s="38"/>
      <c r="AM177" s="79"/>
      <c r="AN177" s="2"/>
      <c r="AO177" s="2"/>
    </row>
    <row r="178" spans="1:41" s="47" customFormat="1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41"/>
      <c r="L178" s="4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L178" s="38"/>
      <c r="AM178" s="79"/>
      <c r="AN178" s="2"/>
      <c r="AO178" s="2"/>
    </row>
    <row r="179" spans="1:41" s="47" customFormat="1">
      <c r="A179" s="49"/>
      <c r="B179" s="2"/>
      <c r="C179" s="2"/>
      <c r="D179" s="2"/>
      <c r="E179" s="2"/>
      <c r="F179" s="2"/>
      <c r="G179" s="2"/>
      <c r="H179" s="2"/>
      <c r="I179" s="2"/>
      <c r="J179" s="2"/>
      <c r="K179" s="41"/>
      <c r="L179" s="4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L179" s="38"/>
      <c r="AM179" s="79"/>
      <c r="AN179" s="2"/>
      <c r="AO179" s="2"/>
    </row>
    <row r="180" spans="1:41" s="47" customFormat="1">
      <c r="A180" s="49"/>
      <c r="B180" s="2"/>
      <c r="C180" s="2"/>
      <c r="D180" s="2"/>
      <c r="E180" s="2"/>
      <c r="F180" s="2"/>
      <c r="G180" s="2"/>
      <c r="H180" s="2"/>
      <c r="I180" s="2"/>
      <c r="J180" s="2"/>
      <c r="K180" s="41"/>
      <c r="L180" s="4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L180" s="38"/>
      <c r="AM180" s="79"/>
      <c r="AN180" s="2"/>
      <c r="AO180" s="2"/>
    </row>
    <row r="181" spans="1:41" s="47" customFormat="1">
      <c r="A181" s="49"/>
      <c r="B181" s="2"/>
      <c r="C181" s="2"/>
      <c r="D181" s="2"/>
      <c r="E181" s="2"/>
      <c r="F181" s="2"/>
      <c r="G181" s="2"/>
      <c r="H181" s="2"/>
      <c r="I181" s="2"/>
      <c r="J181" s="2"/>
      <c r="K181" s="41"/>
      <c r="L181" s="4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L181" s="38"/>
      <c r="AM181" s="79"/>
      <c r="AN181" s="2"/>
      <c r="AO181" s="2"/>
    </row>
    <row r="182" spans="1:41" s="47" customFormat="1">
      <c r="A182" s="49"/>
      <c r="B182" s="2"/>
      <c r="C182" s="2"/>
      <c r="D182" s="2"/>
      <c r="E182" s="2"/>
      <c r="F182" s="2"/>
      <c r="G182" s="2"/>
      <c r="H182" s="2"/>
      <c r="I182" s="2"/>
      <c r="J182" s="2"/>
      <c r="K182" s="41"/>
      <c r="L182" s="4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L182" s="38"/>
      <c r="AM182" s="79"/>
      <c r="AN182" s="2"/>
      <c r="AO182" s="2"/>
    </row>
    <row r="183" spans="1:41" s="47" customFormat="1">
      <c r="A183" s="49"/>
      <c r="B183" s="2"/>
      <c r="C183" s="2"/>
      <c r="D183" s="2"/>
      <c r="E183" s="2"/>
      <c r="F183" s="2"/>
      <c r="G183" s="2"/>
      <c r="H183" s="2"/>
      <c r="I183" s="2"/>
      <c r="J183" s="2"/>
      <c r="K183" s="41"/>
      <c r="L183" s="4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L183" s="38"/>
      <c r="AM183" s="79"/>
      <c r="AN183" s="2"/>
      <c r="AO183" s="2"/>
    </row>
    <row r="184" spans="1:41" s="47" customFormat="1">
      <c r="A184" s="49"/>
      <c r="B184" s="2"/>
      <c r="C184" s="2"/>
      <c r="D184" s="2"/>
      <c r="E184" s="2"/>
      <c r="F184" s="2"/>
      <c r="G184" s="2"/>
      <c r="H184" s="2"/>
      <c r="I184" s="2"/>
      <c r="J184" s="2"/>
      <c r="K184" s="41"/>
      <c r="L184" s="4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L184" s="38"/>
      <c r="AM184" s="79"/>
      <c r="AN184" s="2"/>
      <c r="AO184" s="2"/>
    </row>
    <row r="185" spans="1:41" s="47" customFormat="1">
      <c r="A185" s="49"/>
      <c r="B185" s="2"/>
      <c r="C185" s="2"/>
      <c r="D185" s="2"/>
      <c r="E185" s="2"/>
      <c r="F185" s="2"/>
      <c r="G185" s="2"/>
      <c r="H185" s="2"/>
      <c r="I185" s="2"/>
      <c r="J185" s="2"/>
      <c r="K185" s="41"/>
      <c r="L185" s="4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L185" s="38"/>
      <c r="AM185" s="79"/>
      <c r="AN185" s="2"/>
      <c r="AO185" s="2"/>
    </row>
    <row r="186" spans="1:41" s="47" customFormat="1">
      <c r="A186" s="49"/>
      <c r="B186" s="2"/>
      <c r="C186" s="2"/>
      <c r="D186" s="2"/>
      <c r="E186" s="2"/>
      <c r="F186" s="2"/>
      <c r="G186" s="2"/>
      <c r="H186" s="2"/>
      <c r="I186" s="2"/>
      <c r="J186" s="2"/>
      <c r="K186" s="41"/>
      <c r="L186" s="4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L186" s="38"/>
      <c r="AM186" s="79"/>
      <c r="AN186" s="2"/>
      <c r="AO186" s="2"/>
    </row>
    <row r="187" spans="1:41" s="47" customFormat="1">
      <c r="A187" s="49"/>
      <c r="B187" s="2"/>
      <c r="C187" s="2"/>
      <c r="D187" s="2"/>
      <c r="E187" s="2"/>
      <c r="F187" s="2"/>
      <c r="G187" s="2"/>
      <c r="H187" s="2"/>
      <c r="I187" s="2"/>
      <c r="J187" s="2"/>
      <c r="K187" s="41"/>
      <c r="L187" s="4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L187" s="38"/>
      <c r="AM187" s="79"/>
      <c r="AN187" s="2"/>
      <c r="AO187" s="2"/>
    </row>
    <row r="188" spans="1:41" s="47" customFormat="1">
      <c r="A188" s="49"/>
      <c r="B188" s="2"/>
      <c r="C188" s="2"/>
      <c r="D188" s="2"/>
      <c r="E188" s="2"/>
      <c r="F188" s="2"/>
      <c r="G188" s="2"/>
      <c r="H188" s="2"/>
      <c r="I188" s="2"/>
      <c r="J188" s="2"/>
      <c r="K188" s="41"/>
      <c r="L188" s="4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L188" s="38"/>
      <c r="AM188" s="79"/>
      <c r="AN188" s="2"/>
      <c r="AO188" s="2"/>
    </row>
    <row r="189" spans="1:41" s="47" customFormat="1">
      <c r="A189" s="49"/>
      <c r="B189" s="2"/>
      <c r="C189" s="2"/>
      <c r="D189" s="2"/>
      <c r="E189" s="2"/>
      <c r="F189" s="2"/>
      <c r="G189" s="2"/>
      <c r="H189" s="2"/>
      <c r="I189" s="2"/>
      <c r="J189" s="2"/>
      <c r="K189" s="41"/>
      <c r="L189" s="4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L189" s="38"/>
      <c r="AM189" s="79"/>
      <c r="AN189" s="2"/>
      <c r="AO189" s="2"/>
    </row>
    <row r="190" spans="1:41" s="47" customFormat="1">
      <c r="A190" s="49"/>
      <c r="B190" s="2"/>
      <c r="C190" s="2"/>
      <c r="D190" s="2"/>
      <c r="E190" s="2"/>
      <c r="F190" s="2"/>
      <c r="G190" s="2"/>
      <c r="H190" s="2"/>
      <c r="I190" s="2"/>
      <c r="J190" s="2"/>
      <c r="K190" s="41"/>
      <c r="L190" s="4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L190" s="38"/>
      <c r="AM190" s="79"/>
      <c r="AN190" s="2"/>
      <c r="AO190" s="2"/>
    </row>
    <row r="191" spans="1:41" s="47" customFormat="1">
      <c r="A191" s="49"/>
      <c r="B191" s="2"/>
      <c r="C191" s="2"/>
      <c r="D191" s="2"/>
      <c r="E191" s="2"/>
      <c r="F191" s="2"/>
      <c r="G191" s="2"/>
      <c r="H191" s="2"/>
      <c r="I191" s="2"/>
      <c r="J191" s="2"/>
      <c r="K191" s="41"/>
      <c r="L191" s="4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L191" s="38"/>
      <c r="AM191" s="79"/>
      <c r="AN191" s="2"/>
      <c r="AO191" s="2"/>
    </row>
    <row r="192" spans="1:41" s="47" customFormat="1">
      <c r="A192" s="49"/>
      <c r="B192" s="2"/>
      <c r="C192" s="2"/>
      <c r="D192" s="2"/>
      <c r="E192" s="2"/>
      <c r="F192" s="2"/>
      <c r="G192" s="2"/>
      <c r="H192" s="2"/>
      <c r="I192" s="2"/>
      <c r="J192" s="2"/>
      <c r="K192" s="41"/>
      <c r="L192" s="4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L192" s="38"/>
      <c r="AM192" s="79"/>
      <c r="AN192" s="2"/>
      <c r="AO192" s="2"/>
    </row>
    <row r="193" spans="1:41" s="47" customFormat="1">
      <c r="A193" s="49"/>
      <c r="B193" s="2"/>
      <c r="C193" s="2"/>
      <c r="D193" s="2"/>
      <c r="E193" s="2"/>
      <c r="F193" s="2"/>
      <c r="G193" s="2"/>
      <c r="H193" s="2"/>
      <c r="I193" s="2"/>
      <c r="J193" s="2"/>
      <c r="K193" s="41"/>
      <c r="L193" s="4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L193" s="38"/>
      <c r="AM193" s="79"/>
      <c r="AN193" s="2"/>
      <c r="AO193" s="2"/>
    </row>
    <row r="194" spans="1:41" s="47" customFormat="1">
      <c r="A194" s="49"/>
      <c r="B194" s="2"/>
      <c r="C194" s="2"/>
      <c r="D194" s="2"/>
      <c r="E194" s="2"/>
      <c r="F194" s="2"/>
      <c r="G194" s="2"/>
      <c r="H194" s="2"/>
      <c r="I194" s="2"/>
      <c r="J194" s="2"/>
      <c r="K194" s="41"/>
      <c r="L194" s="4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L194" s="38"/>
      <c r="AM194" s="79"/>
      <c r="AN194" s="2"/>
      <c r="AO194" s="2"/>
    </row>
    <row r="195" spans="1:41" s="47" customFormat="1">
      <c r="A195" s="49"/>
      <c r="B195" s="2"/>
      <c r="C195" s="2"/>
      <c r="D195" s="2"/>
      <c r="E195" s="2"/>
      <c r="F195" s="2"/>
      <c r="G195" s="2"/>
      <c r="H195" s="2"/>
      <c r="I195" s="2"/>
      <c r="J195" s="2"/>
      <c r="K195" s="41"/>
      <c r="L195" s="4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L195" s="38"/>
      <c r="AM195" s="79"/>
      <c r="AN195" s="2"/>
      <c r="AO195" s="2"/>
    </row>
    <row r="196" spans="1:41" s="47" customFormat="1">
      <c r="A196" s="49"/>
      <c r="B196" s="2"/>
      <c r="C196" s="2"/>
      <c r="D196" s="2"/>
      <c r="E196" s="2"/>
      <c r="F196" s="2"/>
      <c r="G196" s="2"/>
      <c r="H196" s="2"/>
      <c r="I196" s="2"/>
      <c r="J196" s="2"/>
      <c r="K196" s="41"/>
      <c r="L196" s="4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L196" s="38"/>
      <c r="AM196" s="79"/>
      <c r="AN196" s="2"/>
      <c r="AO196" s="2"/>
    </row>
    <row r="197" spans="1:41" s="47" customFormat="1">
      <c r="A197" s="49"/>
      <c r="B197" s="2"/>
      <c r="C197" s="2"/>
      <c r="D197" s="2"/>
      <c r="E197" s="2"/>
      <c r="F197" s="2"/>
      <c r="G197" s="2"/>
      <c r="H197" s="2"/>
      <c r="I197" s="2"/>
      <c r="J197" s="2"/>
      <c r="K197" s="41"/>
      <c r="L197" s="4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L197" s="38"/>
      <c r="AM197" s="79"/>
      <c r="AN197" s="2"/>
      <c r="AO197" s="2"/>
    </row>
    <row r="198" spans="1:41" s="47" customFormat="1">
      <c r="A198" s="49"/>
      <c r="B198" s="2"/>
      <c r="C198" s="2"/>
      <c r="D198" s="2"/>
      <c r="E198" s="2"/>
      <c r="F198" s="2"/>
      <c r="G198" s="2"/>
      <c r="H198" s="2"/>
      <c r="I198" s="2"/>
      <c r="J198" s="2"/>
      <c r="K198" s="41"/>
      <c r="L198" s="4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L198" s="38"/>
      <c r="AM198" s="79"/>
      <c r="AN198" s="2"/>
      <c r="AO198" s="2"/>
    </row>
    <row r="199" spans="1:41" s="47" customFormat="1">
      <c r="A199" s="49"/>
      <c r="B199" s="2"/>
      <c r="C199" s="2"/>
      <c r="D199" s="2"/>
      <c r="E199" s="2"/>
      <c r="F199" s="2"/>
      <c r="G199" s="2"/>
      <c r="H199" s="2"/>
      <c r="I199" s="2"/>
      <c r="J199" s="2"/>
      <c r="K199" s="41"/>
      <c r="L199" s="4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L199" s="38"/>
      <c r="AM199" s="79"/>
      <c r="AN199" s="2"/>
      <c r="AO199" s="2"/>
    </row>
    <row r="200" spans="1:41" s="47" customFormat="1">
      <c r="A200" s="49"/>
      <c r="B200" s="2"/>
      <c r="C200" s="2"/>
      <c r="D200" s="2"/>
      <c r="E200" s="2"/>
      <c r="F200" s="2"/>
      <c r="G200" s="2"/>
      <c r="H200" s="2"/>
      <c r="I200" s="2"/>
      <c r="J200" s="2"/>
      <c r="K200" s="41"/>
      <c r="L200" s="4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L200" s="38"/>
      <c r="AM200" s="79"/>
      <c r="AN200" s="2"/>
      <c r="AO200" s="2"/>
    </row>
    <row r="201" spans="1:41" s="47" customFormat="1">
      <c r="A201" s="49"/>
      <c r="B201" s="2"/>
      <c r="C201" s="2"/>
      <c r="D201" s="2"/>
      <c r="E201" s="2"/>
      <c r="F201" s="2"/>
      <c r="G201" s="2"/>
      <c r="H201" s="2"/>
      <c r="I201" s="2"/>
      <c r="J201" s="2"/>
      <c r="K201" s="41"/>
      <c r="L201" s="4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L201" s="38"/>
      <c r="AM201" s="79"/>
      <c r="AN201" s="2"/>
      <c r="AO201" s="2"/>
    </row>
    <row r="202" spans="1:41" s="47" customFormat="1">
      <c r="A202" s="49"/>
      <c r="B202" s="2"/>
      <c r="C202" s="2"/>
      <c r="D202" s="2"/>
      <c r="E202" s="2"/>
      <c r="F202" s="2"/>
      <c r="G202" s="2"/>
      <c r="H202" s="2"/>
      <c r="I202" s="2"/>
      <c r="J202" s="2"/>
      <c r="K202" s="41"/>
      <c r="L202" s="4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L202" s="38"/>
      <c r="AM202" s="79"/>
      <c r="AN202" s="2"/>
      <c r="AO202" s="2"/>
    </row>
    <row r="203" spans="1:41" s="47" customFormat="1">
      <c r="A203" s="49"/>
      <c r="B203" s="2"/>
      <c r="C203" s="2"/>
      <c r="D203" s="2"/>
      <c r="E203" s="2"/>
      <c r="F203" s="2"/>
      <c r="G203" s="2"/>
      <c r="H203" s="2"/>
      <c r="I203" s="2"/>
      <c r="J203" s="2"/>
      <c r="K203" s="41"/>
      <c r="L203" s="4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L203" s="38"/>
      <c r="AM203" s="79"/>
      <c r="AN203" s="2"/>
      <c r="AO203" s="2"/>
    </row>
    <row r="204" spans="1:41" s="47" customFormat="1">
      <c r="A204" s="49"/>
      <c r="B204" s="2"/>
      <c r="C204" s="2"/>
      <c r="D204" s="2"/>
      <c r="E204" s="2"/>
      <c r="F204" s="2"/>
      <c r="G204" s="2"/>
      <c r="H204" s="2"/>
      <c r="I204" s="2"/>
      <c r="J204" s="2"/>
      <c r="K204" s="41"/>
      <c r="L204" s="4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L204" s="38"/>
      <c r="AM204" s="79"/>
      <c r="AN204" s="2"/>
      <c r="AO204" s="2"/>
    </row>
    <row r="205" spans="1:41" s="47" customFormat="1">
      <c r="A205" s="49"/>
      <c r="B205" s="2"/>
      <c r="C205" s="2"/>
      <c r="D205" s="2"/>
      <c r="E205" s="2"/>
      <c r="F205" s="2"/>
      <c r="G205" s="2"/>
      <c r="H205" s="2"/>
      <c r="I205" s="2"/>
      <c r="J205" s="2"/>
      <c r="K205" s="41"/>
      <c r="L205" s="4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L205" s="38"/>
      <c r="AM205" s="79"/>
      <c r="AN205" s="2"/>
      <c r="AO205" s="2"/>
    </row>
    <row r="206" spans="1:41" s="47" customFormat="1">
      <c r="A206" s="49"/>
      <c r="B206" s="2"/>
      <c r="C206" s="2"/>
      <c r="D206" s="2"/>
      <c r="E206" s="2"/>
      <c r="F206" s="2"/>
      <c r="G206" s="2"/>
      <c r="H206" s="2"/>
      <c r="I206" s="2"/>
      <c r="J206" s="2"/>
      <c r="K206" s="41"/>
      <c r="L206" s="4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L206" s="38"/>
      <c r="AM206" s="79"/>
      <c r="AN206" s="2"/>
      <c r="AO206" s="2"/>
    </row>
    <row r="207" spans="1:41" s="47" customFormat="1">
      <c r="A207" s="49"/>
      <c r="B207" s="2"/>
      <c r="C207" s="2"/>
      <c r="D207" s="2"/>
      <c r="E207" s="2"/>
      <c r="F207" s="2"/>
      <c r="G207" s="2"/>
      <c r="H207" s="2"/>
      <c r="I207" s="2"/>
      <c r="J207" s="2"/>
      <c r="K207" s="41"/>
      <c r="L207" s="4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38"/>
      <c r="AM207" s="79"/>
      <c r="AN207" s="2"/>
      <c r="AO207" s="2"/>
    </row>
    <row r="208" spans="1:41" s="47" customFormat="1">
      <c r="A208" s="49"/>
      <c r="B208" s="2"/>
      <c r="C208" s="2"/>
      <c r="D208" s="2"/>
      <c r="E208" s="2"/>
      <c r="F208" s="2"/>
      <c r="G208" s="2"/>
      <c r="H208" s="2"/>
      <c r="I208" s="2"/>
      <c r="J208" s="2"/>
      <c r="K208" s="41"/>
      <c r="L208" s="4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38"/>
      <c r="AM208" s="79"/>
      <c r="AN208" s="2"/>
      <c r="AO208" s="2"/>
    </row>
    <row r="209" spans="1:41" s="47" customFormat="1">
      <c r="A209" s="49"/>
      <c r="B209" s="2"/>
      <c r="C209" s="2"/>
      <c r="D209" s="2"/>
      <c r="E209" s="2"/>
      <c r="F209" s="2"/>
      <c r="G209" s="2"/>
      <c r="H209" s="2"/>
      <c r="I209" s="2"/>
      <c r="J209" s="2"/>
      <c r="K209" s="41"/>
      <c r="L209" s="4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38"/>
      <c r="AM209" s="79"/>
      <c r="AN209" s="2"/>
      <c r="AO209" s="2"/>
    </row>
    <row r="210" spans="1:41" s="47" customFormat="1">
      <c r="A210" s="49"/>
      <c r="B210" s="2"/>
      <c r="C210" s="2"/>
      <c r="D210" s="2"/>
      <c r="E210" s="2"/>
      <c r="F210" s="2"/>
      <c r="G210" s="2"/>
      <c r="H210" s="2"/>
      <c r="I210" s="2"/>
      <c r="J210" s="2"/>
      <c r="K210" s="41"/>
      <c r="L210" s="4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38"/>
      <c r="AM210" s="79"/>
      <c r="AN210" s="2"/>
      <c r="AO210" s="2"/>
    </row>
    <row r="211" spans="1:41" s="47" customFormat="1">
      <c r="A211" s="49"/>
      <c r="B211" s="2"/>
      <c r="C211" s="2"/>
      <c r="D211" s="2"/>
      <c r="E211" s="2"/>
      <c r="F211" s="2"/>
      <c r="G211" s="2"/>
      <c r="H211" s="2"/>
      <c r="I211" s="2"/>
      <c r="J211" s="2"/>
      <c r="K211" s="41"/>
      <c r="L211" s="4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38"/>
      <c r="AM211" s="79"/>
      <c r="AN211" s="2"/>
      <c r="AO211" s="2"/>
    </row>
    <row r="212" spans="1:41" s="47" customFormat="1">
      <c r="A212" s="49"/>
      <c r="B212" s="2"/>
      <c r="C212" s="2"/>
      <c r="D212" s="2"/>
      <c r="E212" s="2"/>
      <c r="F212" s="2"/>
      <c r="G212" s="2"/>
      <c r="H212" s="2"/>
      <c r="I212" s="2"/>
      <c r="J212" s="2"/>
      <c r="K212" s="41"/>
      <c r="L212" s="4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38"/>
      <c r="AM212" s="79"/>
      <c r="AN212" s="2"/>
      <c r="AO212" s="2"/>
    </row>
    <row r="213" spans="1:41" s="47" customFormat="1">
      <c r="A213" s="49"/>
      <c r="B213" s="2"/>
      <c r="C213" s="2"/>
      <c r="D213" s="2"/>
      <c r="E213" s="2"/>
      <c r="F213" s="2"/>
      <c r="G213" s="2"/>
      <c r="H213" s="2"/>
      <c r="I213" s="2"/>
      <c r="J213" s="2"/>
      <c r="K213" s="41"/>
      <c r="L213" s="4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38"/>
      <c r="AM213" s="79"/>
      <c r="AN213" s="2"/>
      <c r="AO213" s="2"/>
    </row>
    <row r="214" spans="1:41" s="47" customFormat="1">
      <c r="A214" s="49"/>
      <c r="B214" s="2"/>
      <c r="C214" s="2"/>
      <c r="D214" s="2"/>
      <c r="E214" s="2"/>
      <c r="F214" s="2"/>
      <c r="G214" s="2"/>
      <c r="H214" s="2"/>
      <c r="I214" s="2"/>
      <c r="J214" s="2"/>
      <c r="K214" s="41"/>
      <c r="L214" s="4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L214" s="38"/>
      <c r="AM214" s="79"/>
      <c r="AN214" s="2"/>
      <c r="AO214" s="2"/>
    </row>
    <row r="215" spans="1:41" s="47" customFormat="1">
      <c r="A215" s="49"/>
      <c r="B215" s="2"/>
      <c r="C215" s="2"/>
      <c r="D215" s="2"/>
      <c r="E215" s="2"/>
      <c r="F215" s="2"/>
      <c r="G215" s="2"/>
      <c r="H215" s="2"/>
      <c r="I215" s="2"/>
      <c r="J215" s="2"/>
      <c r="K215" s="41"/>
      <c r="L215" s="4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L215" s="38"/>
      <c r="AM215" s="79"/>
      <c r="AN215" s="2"/>
      <c r="AO215" s="2"/>
    </row>
    <row r="216" spans="1:41" s="47" customFormat="1">
      <c r="A216" s="49"/>
      <c r="B216" s="2"/>
      <c r="C216" s="2"/>
      <c r="D216" s="2"/>
      <c r="E216" s="2"/>
      <c r="F216" s="2"/>
      <c r="G216" s="2"/>
      <c r="H216" s="2"/>
      <c r="I216" s="2"/>
      <c r="J216" s="2"/>
      <c r="K216" s="41"/>
      <c r="L216" s="4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L216" s="38"/>
      <c r="AM216" s="79"/>
      <c r="AN216" s="2"/>
      <c r="AO216" s="2"/>
    </row>
    <row r="217" spans="1:41" s="47" customFormat="1">
      <c r="A217" s="49"/>
      <c r="B217" s="2"/>
      <c r="C217" s="2"/>
      <c r="D217" s="2"/>
      <c r="E217" s="2"/>
      <c r="F217" s="2"/>
      <c r="G217" s="2"/>
      <c r="H217" s="2"/>
      <c r="I217" s="2"/>
      <c r="J217" s="2"/>
      <c r="K217" s="41"/>
      <c r="L217" s="4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L217" s="38"/>
      <c r="AM217" s="79"/>
      <c r="AN217" s="2"/>
      <c r="AO217" s="2"/>
    </row>
    <row r="218" spans="1:41" s="47" customFormat="1">
      <c r="A218" s="49"/>
      <c r="B218" s="2"/>
      <c r="C218" s="2"/>
      <c r="D218" s="2"/>
      <c r="E218" s="2"/>
      <c r="F218" s="2"/>
      <c r="G218" s="2"/>
      <c r="H218" s="2"/>
      <c r="I218" s="2"/>
      <c r="J218" s="2"/>
      <c r="K218" s="41"/>
      <c r="L218" s="4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L218" s="38"/>
      <c r="AM218" s="79"/>
      <c r="AN218" s="2"/>
      <c r="AO218" s="2"/>
    </row>
    <row r="219" spans="1:41" s="47" customFormat="1">
      <c r="A219" s="49"/>
      <c r="B219" s="2"/>
      <c r="C219" s="2"/>
      <c r="D219" s="2"/>
      <c r="E219" s="2"/>
      <c r="F219" s="2"/>
      <c r="G219" s="2"/>
      <c r="H219" s="2"/>
      <c r="I219" s="2"/>
      <c r="J219" s="2"/>
      <c r="K219" s="41"/>
      <c r="L219" s="4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L219" s="38"/>
      <c r="AM219" s="79"/>
      <c r="AN219" s="2"/>
      <c r="AO219" s="2"/>
    </row>
    <row r="220" spans="1:41" s="47" customFormat="1">
      <c r="A220" s="49"/>
      <c r="B220" s="2"/>
      <c r="C220" s="2"/>
      <c r="D220" s="2"/>
      <c r="E220" s="2"/>
      <c r="F220" s="2"/>
      <c r="G220" s="2"/>
      <c r="H220" s="2"/>
      <c r="I220" s="2"/>
      <c r="J220" s="2"/>
      <c r="K220" s="41"/>
      <c r="L220" s="4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L220" s="38"/>
      <c r="AM220" s="79"/>
      <c r="AN220" s="2"/>
      <c r="AO220" s="2"/>
    </row>
    <row r="221" spans="1:41" s="47" customFormat="1">
      <c r="A221" s="49"/>
      <c r="B221" s="2"/>
      <c r="C221" s="2"/>
      <c r="D221" s="2"/>
      <c r="E221" s="2"/>
      <c r="F221" s="2"/>
      <c r="G221" s="2"/>
      <c r="H221" s="2"/>
      <c r="I221" s="2"/>
      <c r="J221" s="2"/>
      <c r="K221" s="41"/>
      <c r="L221" s="4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L221" s="38"/>
      <c r="AM221" s="79"/>
      <c r="AN221" s="2"/>
      <c r="AO221" s="2"/>
    </row>
    <row r="222" spans="1:41" s="47" customFormat="1">
      <c r="A222" s="49"/>
      <c r="B222" s="2"/>
      <c r="C222" s="2"/>
      <c r="D222" s="2"/>
      <c r="E222" s="2"/>
      <c r="F222" s="2"/>
      <c r="G222" s="2"/>
      <c r="H222" s="2"/>
      <c r="I222" s="2"/>
      <c r="J222" s="2"/>
      <c r="K222" s="41"/>
      <c r="L222" s="4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L222" s="38"/>
      <c r="AM222" s="79"/>
      <c r="AN222" s="2"/>
      <c r="AO222" s="2"/>
    </row>
    <row r="223" spans="1:41" s="47" customFormat="1">
      <c r="A223" s="49"/>
      <c r="B223" s="2"/>
      <c r="C223" s="2"/>
      <c r="D223" s="2"/>
      <c r="E223" s="2"/>
      <c r="F223" s="2"/>
      <c r="G223" s="2"/>
      <c r="H223" s="2"/>
      <c r="I223" s="2"/>
      <c r="J223" s="2"/>
      <c r="K223" s="41"/>
      <c r="L223" s="4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L223" s="38"/>
      <c r="AM223" s="79"/>
      <c r="AN223" s="2"/>
      <c r="AO223" s="2"/>
    </row>
    <row r="224" spans="1:41" s="47" customFormat="1">
      <c r="A224" s="49"/>
      <c r="B224" s="2"/>
      <c r="C224" s="2"/>
      <c r="D224" s="2"/>
      <c r="E224" s="2"/>
      <c r="F224" s="2"/>
      <c r="G224" s="2"/>
      <c r="H224" s="2"/>
      <c r="I224" s="2"/>
      <c r="J224" s="2"/>
      <c r="K224" s="41"/>
      <c r="L224" s="4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L224" s="38"/>
      <c r="AM224" s="79"/>
      <c r="AN224" s="2"/>
      <c r="AO224" s="2"/>
    </row>
    <row r="225" spans="1:41" s="47" customFormat="1">
      <c r="A225" s="49"/>
      <c r="B225" s="2"/>
      <c r="C225" s="2"/>
      <c r="D225" s="2"/>
      <c r="E225" s="2"/>
      <c r="F225" s="2"/>
      <c r="G225" s="2"/>
      <c r="H225" s="2"/>
      <c r="I225" s="2"/>
      <c r="J225" s="2"/>
      <c r="K225" s="41"/>
      <c r="L225" s="4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L225" s="38"/>
      <c r="AM225" s="79"/>
      <c r="AN225" s="2"/>
      <c r="AO225" s="2"/>
    </row>
    <row r="226" spans="1:41" s="47" customFormat="1">
      <c r="A226" s="49"/>
      <c r="B226" s="2"/>
      <c r="C226" s="2"/>
      <c r="D226" s="2"/>
      <c r="E226" s="2"/>
      <c r="F226" s="2"/>
      <c r="G226" s="2"/>
      <c r="H226" s="2"/>
      <c r="I226" s="2"/>
      <c r="J226" s="2"/>
      <c r="K226" s="41"/>
      <c r="L226" s="4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L226" s="38"/>
      <c r="AM226" s="79"/>
      <c r="AN226" s="2"/>
      <c r="AO226" s="2"/>
    </row>
    <row r="227" spans="1:41" s="47" customFormat="1">
      <c r="A227" s="49"/>
      <c r="B227" s="2"/>
      <c r="C227" s="2"/>
      <c r="D227" s="2"/>
      <c r="E227" s="2"/>
      <c r="F227" s="2"/>
      <c r="G227" s="2"/>
      <c r="H227" s="2"/>
      <c r="I227" s="2"/>
      <c r="J227" s="2"/>
      <c r="K227" s="41"/>
      <c r="L227" s="4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L227" s="38"/>
      <c r="AM227" s="79"/>
      <c r="AN227" s="2"/>
      <c r="AO227" s="2"/>
    </row>
    <row r="228" spans="1:41" s="47" customFormat="1">
      <c r="A228" s="49"/>
      <c r="B228" s="2"/>
      <c r="C228" s="2"/>
      <c r="D228" s="2"/>
      <c r="E228" s="2"/>
      <c r="F228" s="2"/>
      <c r="G228" s="2"/>
      <c r="H228" s="2"/>
      <c r="I228" s="2"/>
      <c r="J228" s="2"/>
      <c r="K228" s="41"/>
      <c r="L228" s="4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L228" s="38"/>
      <c r="AM228" s="79"/>
      <c r="AN228" s="2"/>
      <c r="AO228" s="2"/>
    </row>
    <row r="229" spans="1:41" s="47" customFormat="1">
      <c r="A229" s="49"/>
      <c r="B229" s="2"/>
      <c r="C229" s="2"/>
      <c r="D229" s="2"/>
      <c r="E229" s="2"/>
      <c r="F229" s="2"/>
      <c r="G229" s="2"/>
      <c r="H229" s="2"/>
      <c r="I229" s="2"/>
      <c r="J229" s="2"/>
      <c r="K229" s="41"/>
      <c r="L229" s="4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L229" s="38"/>
      <c r="AM229" s="79"/>
      <c r="AN229" s="2"/>
      <c r="AO229" s="2"/>
    </row>
    <row r="230" spans="1:41" s="47" customFormat="1">
      <c r="A230" s="49"/>
      <c r="B230" s="2"/>
      <c r="C230" s="2"/>
      <c r="D230" s="2"/>
      <c r="E230" s="2"/>
      <c r="F230" s="2"/>
      <c r="G230" s="2"/>
      <c r="H230" s="2"/>
      <c r="I230" s="2"/>
      <c r="J230" s="2"/>
      <c r="K230" s="41"/>
      <c r="L230" s="4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L230" s="38"/>
      <c r="AM230" s="79"/>
      <c r="AN230" s="2"/>
      <c r="AO230" s="2"/>
    </row>
    <row r="231" spans="1:41" s="47" customFormat="1">
      <c r="A231" s="49"/>
      <c r="B231" s="2"/>
      <c r="C231" s="2"/>
      <c r="D231" s="2"/>
      <c r="E231" s="2"/>
      <c r="F231" s="2"/>
      <c r="G231" s="2"/>
      <c r="H231" s="2"/>
      <c r="I231" s="2"/>
      <c r="J231" s="2"/>
      <c r="K231" s="41"/>
      <c r="L231" s="4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L231" s="38"/>
      <c r="AM231" s="79"/>
      <c r="AN231" s="2"/>
      <c r="AO231" s="2"/>
    </row>
    <row r="232" spans="1:41" s="47" customFormat="1">
      <c r="A232" s="49"/>
      <c r="B232" s="2"/>
      <c r="C232" s="2"/>
      <c r="D232" s="2"/>
      <c r="E232" s="2"/>
      <c r="F232" s="2"/>
      <c r="G232" s="2"/>
      <c r="H232" s="2"/>
      <c r="I232" s="2"/>
      <c r="J232" s="2"/>
      <c r="K232" s="41"/>
      <c r="L232" s="4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L232" s="38"/>
      <c r="AM232" s="79"/>
      <c r="AN232" s="2"/>
      <c r="AO232" s="2"/>
    </row>
    <row r="233" spans="1:41" s="47" customFormat="1">
      <c r="A233" s="49"/>
      <c r="B233" s="2"/>
      <c r="C233" s="2"/>
      <c r="D233" s="2"/>
      <c r="E233" s="2"/>
      <c r="F233" s="2"/>
      <c r="G233" s="2"/>
      <c r="H233" s="2"/>
      <c r="I233" s="2"/>
      <c r="J233" s="2"/>
      <c r="K233" s="41"/>
      <c r="L233" s="4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L233" s="38"/>
      <c r="AM233" s="79"/>
      <c r="AN233" s="2"/>
      <c r="AO233" s="2"/>
    </row>
    <row r="234" spans="1:41" s="47" customFormat="1">
      <c r="A234" s="49"/>
      <c r="B234" s="2"/>
      <c r="C234" s="2"/>
      <c r="D234" s="2"/>
      <c r="E234" s="2"/>
      <c r="F234" s="2"/>
      <c r="G234" s="2"/>
      <c r="H234" s="2"/>
      <c r="I234" s="2"/>
      <c r="J234" s="2"/>
      <c r="K234" s="41"/>
      <c r="L234" s="4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L234" s="38"/>
      <c r="AM234" s="79"/>
      <c r="AN234" s="2"/>
      <c r="AO234" s="2"/>
    </row>
    <row r="235" spans="1:41" s="47" customFormat="1">
      <c r="A235" s="49"/>
      <c r="B235" s="2"/>
      <c r="C235" s="2"/>
      <c r="D235" s="2"/>
      <c r="E235" s="2"/>
      <c r="F235" s="2"/>
      <c r="G235" s="2"/>
      <c r="H235" s="2"/>
      <c r="I235" s="2"/>
      <c r="J235" s="2"/>
      <c r="K235" s="41"/>
      <c r="L235" s="4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L235" s="38"/>
      <c r="AM235" s="79"/>
      <c r="AN235" s="2"/>
      <c r="AO235" s="2"/>
    </row>
    <row r="236" spans="1:41" s="47" customFormat="1">
      <c r="A236" s="49"/>
      <c r="B236" s="2"/>
      <c r="C236" s="2"/>
      <c r="D236" s="2"/>
      <c r="E236" s="2"/>
      <c r="F236" s="2"/>
      <c r="G236" s="2"/>
      <c r="H236" s="2"/>
      <c r="I236" s="2"/>
      <c r="J236" s="2"/>
      <c r="K236" s="41"/>
      <c r="L236" s="4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L236" s="38"/>
      <c r="AM236" s="79"/>
      <c r="AN236" s="2"/>
      <c r="AO236" s="2"/>
    </row>
    <row r="237" spans="1:41" s="47" customFormat="1">
      <c r="A237" s="49"/>
      <c r="B237" s="2"/>
      <c r="C237" s="2"/>
      <c r="D237" s="2"/>
      <c r="E237" s="2"/>
      <c r="F237" s="2"/>
      <c r="G237" s="2"/>
      <c r="H237" s="2"/>
      <c r="I237" s="2"/>
      <c r="J237" s="2"/>
      <c r="K237" s="41"/>
      <c r="L237" s="4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L237" s="38"/>
      <c r="AM237" s="79"/>
      <c r="AN237" s="2"/>
      <c r="AO237" s="2"/>
    </row>
    <row r="238" spans="1:41" s="47" customFormat="1">
      <c r="A238" s="49"/>
      <c r="B238" s="2"/>
      <c r="C238" s="2"/>
      <c r="D238" s="2"/>
      <c r="E238" s="2"/>
      <c r="F238" s="2"/>
      <c r="G238" s="2"/>
      <c r="H238" s="2"/>
      <c r="I238" s="2"/>
      <c r="J238" s="2"/>
      <c r="K238" s="41"/>
      <c r="L238" s="4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L238" s="38"/>
      <c r="AM238" s="79"/>
      <c r="AN238" s="2"/>
      <c r="AO238" s="2"/>
    </row>
    <row r="239" spans="1:41" s="47" customFormat="1">
      <c r="A239" s="49"/>
      <c r="B239" s="2"/>
      <c r="C239" s="2"/>
      <c r="D239" s="2"/>
      <c r="E239" s="2"/>
      <c r="F239" s="2"/>
      <c r="G239" s="2"/>
      <c r="H239" s="2"/>
      <c r="I239" s="2"/>
      <c r="J239" s="2"/>
      <c r="K239" s="41"/>
      <c r="L239" s="4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L239" s="38"/>
      <c r="AM239" s="79"/>
      <c r="AN239" s="2"/>
      <c r="AO239" s="2"/>
    </row>
    <row r="240" spans="1:41" s="47" customFormat="1">
      <c r="A240" s="49"/>
      <c r="B240" s="2"/>
      <c r="C240" s="2"/>
      <c r="D240" s="2"/>
      <c r="E240" s="2"/>
      <c r="F240" s="2"/>
      <c r="G240" s="2"/>
      <c r="H240" s="2"/>
      <c r="I240" s="2"/>
      <c r="J240" s="2"/>
      <c r="K240" s="41"/>
      <c r="L240" s="4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L240" s="38"/>
      <c r="AM240" s="79"/>
      <c r="AN240" s="2"/>
      <c r="AO240" s="2"/>
    </row>
    <row r="241" spans="1:41" s="47" customFormat="1">
      <c r="A241" s="49"/>
      <c r="B241" s="2"/>
      <c r="C241" s="2"/>
      <c r="D241" s="2"/>
      <c r="E241" s="2"/>
      <c r="F241" s="2"/>
      <c r="G241" s="2"/>
      <c r="H241" s="2"/>
      <c r="I241" s="2"/>
      <c r="J241" s="2"/>
      <c r="K241" s="41"/>
      <c r="L241" s="4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L241" s="38"/>
      <c r="AM241" s="79"/>
      <c r="AN241" s="2"/>
      <c r="AO241" s="2"/>
    </row>
    <row r="242" spans="1:41" s="47" customFormat="1">
      <c r="A242" s="49"/>
      <c r="B242" s="2"/>
      <c r="C242" s="2"/>
      <c r="D242" s="2"/>
      <c r="E242" s="2"/>
      <c r="F242" s="2"/>
      <c r="G242" s="2"/>
      <c r="H242" s="2"/>
      <c r="I242" s="2"/>
      <c r="J242" s="2"/>
      <c r="K242" s="41"/>
      <c r="L242" s="4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L242" s="38"/>
      <c r="AM242" s="79"/>
      <c r="AN242" s="2"/>
      <c r="AO242" s="2"/>
    </row>
    <row r="243" spans="1:41" s="47" customFormat="1">
      <c r="A243" s="49"/>
      <c r="B243" s="2"/>
      <c r="C243" s="2"/>
      <c r="D243" s="2"/>
      <c r="E243" s="2"/>
      <c r="F243" s="2"/>
      <c r="G243" s="2"/>
      <c r="H243" s="2"/>
      <c r="I243" s="2"/>
      <c r="J243" s="2"/>
      <c r="K243" s="41"/>
      <c r="L243" s="4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L243" s="38"/>
      <c r="AM243" s="79"/>
      <c r="AN243" s="2"/>
      <c r="AO243" s="2"/>
    </row>
    <row r="244" spans="1:41" s="47" customFormat="1">
      <c r="A244" s="49"/>
      <c r="B244" s="2"/>
      <c r="C244" s="2"/>
      <c r="D244" s="2"/>
      <c r="E244" s="2"/>
      <c r="F244" s="2"/>
      <c r="G244" s="2"/>
      <c r="H244" s="2"/>
      <c r="I244" s="2"/>
      <c r="J244" s="2"/>
      <c r="K244" s="41"/>
      <c r="L244" s="4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L244" s="38"/>
      <c r="AM244" s="79"/>
      <c r="AN244" s="2"/>
      <c r="AO244" s="2"/>
    </row>
    <row r="245" spans="1:41" s="47" customFormat="1">
      <c r="A245" s="49"/>
      <c r="B245" s="2"/>
      <c r="C245" s="2"/>
      <c r="D245" s="2"/>
      <c r="E245" s="2"/>
      <c r="F245" s="2"/>
      <c r="G245" s="2"/>
      <c r="H245" s="2"/>
      <c r="I245" s="2"/>
      <c r="J245" s="2"/>
      <c r="K245" s="41"/>
      <c r="L245" s="4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L245" s="38"/>
      <c r="AM245" s="79"/>
      <c r="AN245" s="2"/>
      <c r="AO245" s="2"/>
    </row>
    <row r="246" spans="1:41" s="47" customFormat="1">
      <c r="A246" s="49"/>
      <c r="B246" s="2"/>
      <c r="C246" s="2"/>
      <c r="D246" s="2"/>
      <c r="E246" s="2"/>
      <c r="F246" s="2"/>
      <c r="G246" s="2"/>
      <c r="H246" s="2"/>
      <c r="I246" s="2"/>
      <c r="J246" s="2"/>
      <c r="K246" s="41"/>
      <c r="L246" s="4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L246" s="38"/>
      <c r="AM246" s="79"/>
      <c r="AN246" s="2"/>
      <c r="AO246" s="2"/>
    </row>
    <row r="247" spans="1:41" s="47" customFormat="1">
      <c r="A247" s="49"/>
      <c r="B247" s="2"/>
      <c r="C247" s="2"/>
      <c r="D247" s="2"/>
      <c r="E247" s="2"/>
      <c r="F247" s="2"/>
      <c r="G247" s="2"/>
      <c r="H247" s="2"/>
      <c r="I247" s="2"/>
      <c r="J247" s="2"/>
      <c r="K247" s="41"/>
      <c r="L247" s="4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L247" s="38"/>
      <c r="AM247" s="79"/>
      <c r="AN247" s="2"/>
      <c r="AO247" s="2"/>
    </row>
    <row r="248" spans="1:41" s="47" customFormat="1">
      <c r="A248" s="49"/>
      <c r="B248" s="2"/>
      <c r="C248" s="2"/>
      <c r="D248" s="2"/>
      <c r="E248" s="2"/>
      <c r="F248" s="2"/>
      <c r="G248" s="2"/>
      <c r="H248" s="2"/>
      <c r="I248" s="2"/>
      <c r="J248" s="2"/>
      <c r="K248" s="41"/>
      <c r="L248" s="4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L248" s="38"/>
      <c r="AM248" s="79"/>
      <c r="AN248" s="2"/>
      <c r="AO248" s="2"/>
    </row>
    <row r="249" spans="1:41" s="47" customFormat="1">
      <c r="A249" s="49"/>
      <c r="B249" s="2"/>
      <c r="C249" s="2"/>
      <c r="D249" s="2"/>
      <c r="E249" s="2"/>
      <c r="F249" s="2"/>
      <c r="G249" s="2"/>
      <c r="H249" s="2"/>
      <c r="I249" s="2"/>
      <c r="J249" s="2"/>
      <c r="K249" s="41"/>
      <c r="L249" s="4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L249" s="38"/>
      <c r="AM249" s="79"/>
      <c r="AN249" s="2"/>
      <c r="AO249" s="2"/>
    </row>
    <row r="250" spans="1:41" s="47" customFormat="1">
      <c r="A250" s="49"/>
      <c r="B250" s="2"/>
      <c r="C250" s="2"/>
      <c r="D250" s="2"/>
      <c r="E250" s="2"/>
      <c r="F250" s="2"/>
      <c r="G250" s="2"/>
      <c r="H250" s="2"/>
      <c r="I250" s="2"/>
      <c r="J250" s="2"/>
      <c r="K250" s="41"/>
      <c r="L250" s="4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L250" s="38"/>
      <c r="AM250" s="79"/>
      <c r="AN250" s="2"/>
      <c r="AO250" s="2"/>
    </row>
    <row r="251" spans="1:41" s="47" customFormat="1">
      <c r="A251" s="49"/>
      <c r="B251" s="2"/>
      <c r="C251" s="2"/>
      <c r="D251" s="2"/>
      <c r="E251" s="2"/>
      <c r="F251" s="2"/>
      <c r="G251" s="2"/>
      <c r="H251" s="2"/>
      <c r="I251" s="2"/>
      <c r="J251" s="2"/>
      <c r="K251" s="41"/>
      <c r="L251" s="4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L251" s="38"/>
      <c r="AM251" s="79"/>
      <c r="AN251" s="2"/>
      <c r="AO251" s="2"/>
    </row>
    <row r="252" spans="1:41" s="47" customFormat="1">
      <c r="A252" s="49"/>
      <c r="B252" s="2"/>
      <c r="C252" s="2"/>
      <c r="D252" s="2"/>
      <c r="E252" s="2"/>
      <c r="F252" s="2"/>
      <c r="G252" s="2"/>
      <c r="H252" s="2"/>
      <c r="I252" s="2"/>
      <c r="J252" s="2"/>
      <c r="K252" s="41"/>
      <c r="L252" s="4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L252" s="38"/>
      <c r="AM252" s="79"/>
      <c r="AN252" s="2"/>
      <c r="AO252" s="2"/>
    </row>
    <row r="253" spans="1:41" s="47" customFormat="1">
      <c r="A253" s="49"/>
      <c r="B253" s="2"/>
      <c r="C253" s="2"/>
      <c r="D253" s="2"/>
      <c r="E253" s="2"/>
      <c r="F253" s="2"/>
      <c r="G253" s="2"/>
      <c r="H253" s="2"/>
      <c r="I253" s="2"/>
      <c r="J253" s="2"/>
      <c r="K253" s="41"/>
      <c r="L253" s="4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L253" s="38"/>
      <c r="AM253" s="79"/>
      <c r="AN253" s="2"/>
      <c r="AO253" s="2"/>
    </row>
    <row r="254" spans="1:41" s="47" customFormat="1">
      <c r="A254" s="49"/>
      <c r="B254" s="2"/>
      <c r="C254" s="2"/>
      <c r="D254" s="2"/>
      <c r="E254" s="2"/>
      <c r="F254" s="2"/>
      <c r="G254" s="2"/>
      <c r="H254" s="2"/>
      <c r="I254" s="2"/>
      <c r="J254" s="2"/>
      <c r="K254" s="41"/>
      <c r="L254" s="4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L254" s="38"/>
      <c r="AM254" s="79"/>
      <c r="AN254" s="2"/>
      <c r="AO254" s="2"/>
    </row>
    <row r="255" spans="1:41" s="47" customFormat="1">
      <c r="A255" s="49"/>
      <c r="B255" s="2"/>
      <c r="C255" s="2"/>
      <c r="D255" s="2"/>
      <c r="E255" s="2"/>
      <c r="F255" s="2"/>
      <c r="G255" s="2"/>
      <c r="H255" s="2"/>
      <c r="I255" s="2"/>
      <c r="J255" s="2"/>
      <c r="K255" s="41"/>
      <c r="L255" s="4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L255" s="38"/>
      <c r="AM255" s="79"/>
      <c r="AN255" s="2"/>
      <c r="AO255" s="2"/>
    </row>
    <row r="256" spans="1:41" s="47" customFormat="1">
      <c r="A256" s="49"/>
      <c r="B256" s="2"/>
      <c r="C256" s="2"/>
      <c r="D256" s="2"/>
      <c r="E256" s="2"/>
      <c r="F256" s="2"/>
      <c r="G256" s="2"/>
      <c r="H256" s="2"/>
      <c r="I256" s="2"/>
      <c r="J256" s="2"/>
      <c r="K256" s="41"/>
      <c r="L256" s="4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L256" s="38"/>
      <c r="AM256" s="79"/>
      <c r="AN256" s="2"/>
      <c r="AO256" s="2"/>
    </row>
    <row r="257" spans="1:41" s="47" customFormat="1">
      <c r="A257" s="49"/>
      <c r="B257" s="2"/>
      <c r="C257" s="2"/>
      <c r="D257" s="2"/>
      <c r="E257" s="2"/>
      <c r="F257" s="2"/>
      <c r="G257" s="2"/>
      <c r="H257" s="2"/>
      <c r="I257" s="2"/>
      <c r="J257" s="2"/>
      <c r="K257" s="41"/>
      <c r="L257" s="4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L257" s="38"/>
      <c r="AM257" s="79"/>
      <c r="AN257" s="2"/>
      <c r="AO257" s="2"/>
    </row>
    <row r="258" spans="1:41" s="47" customFormat="1">
      <c r="A258" s="49"/>
      <c r="B258" s="2"/>
      <c r="C258" s="2"/>
      <c r="D258" s="2"/>
      <c r="E258" s="2"/>
      <c r="F258" s="2"/>
      <c r="G258" s="2"/>
      <c r="H258" s="2"/>
      <c r="I258" s="2"/>
      <c r="J258" s="2"/>
      <c r="K258" s="41"/>
      <c r="L258" s="4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L258" s="38"/>
      <c r="AM258" s="79"/>
      <c r="AN258" s="2"/>
      <c r="AO258" s="2"/>
    </row>
    <row r="259" spans="1:41" s="47" customFormat="1">
      <c r="A259" s="49"/>
      <c r="B259" s="2"/>
      <c r="C259" s="2"/>
      <c r="D259" s="2"/>
      <c r="E259" s="2"/>
      <c r="F259" s="2"/>
      <c r="G259" s="2"/>
      <c r="H259" s="2"/>
      <c r="I259" s="2"/>
      <c r="J259" s="2"/>
      <c r="K259" s="41"/>
      <c r="L259" s="4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L259" s="38"/>
      <c r="AM259" s="79"/>
      <c r="AN259" s="2"/>
      <c r="AO259" s="2"/>
    </row>
    <row r="260" spans="1:41" s="47" customFormat="1">
      <c r="A260" s="49"/>
      <c r="B260" s="2"/>
      <c r="C260" s="2"/>
      <c r="D260" s="2"/>
      <c r="E260" s="2"/>
      <c r="F260" s="2"/>
      <c r="G260" s="2"/>
      <c r="H260" s="2"/>
      <c r="I260" s="2"/>
      <c r="J260" s="2"/>
      <c r="K260" s="41"/>
      <c r="L260" s="4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L260" s="38"/>
      <c r="AM260" s="79"/>
      <c r="AN260" s="2"/>
      <c r="AO260" s="2"/>
    </row>
    <row r="261" spans="1:41" s="47" customFormat="1">
      <c r="A261" s="49"/>
      <c r="B261" s="2"/>
      <c r="C261" s="2"/>
      <c r="D261" s="2"/>
      <c r="E261" s="2"/>
      <c r="F261" s="2"/>
      <c r="G261" s="2"/>
      <c r="H261" s="2"/>
      <c r="I261" s="2"/>
      <c r="J261" s="2"/>
      <c r="K261" s="41"/>
      <c r="L261" s="4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L261" s="38"/>
      <c r="AM261" s="79"/>
      <c r="AN261" s="2"/>
      <c r="AO261" s="2"/>
    </row>
    <row r="262" spans="1:41" s="47" customFormat="1">
      <c r="A262" s="49"/>
      <c r="B262" s="2"/>
      <c r="C262" s="2"/>
      <c r="D262" s="2"/>
      <c r="E262" s="2"/>
      <c r="F262" s="2"/>
      <c r="G262" s="2"/>
      <c r="H262" s="2"/>
      <c r="I262" s="2"/>
      <c r="J262" s="2"/>
      <c r="K262" s="41"/>
      <c r="L262" s="4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L262" s="38"/>
      <c r="AM262" s="79"/>
      <c r="AN262" s="2"/>
      <c r="AO262" s="2"/>
    </row>
    <row r="263" spans="1:41" s="47" customFormat="1">
      <c r="A263" s="49"/>
      <c r="B263" s="2"/>
      <c r="C263" s="2"/>
      <c r="D263" s="2"/>
      <c r="E263" s="2"/>
      <c r="F263" s="2"/>
      <c r="G263" s="2"/>
      <c r="H263" s="2"/>
      <c r="I263" s="2"/>
      <c r="J263" s="2"/>
      <c r="K263" s="41"/>
      <c r="L263" s="4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L263" s="38"/>
      <c r="AM263" s="79"/>
      <c r="AN263" s="2"/>
      <c r="AO263" s="2"/>
    </row>
    <row r="264" spans="1:41" s="47" customFormat="1">
      <c r="A264" s="49"/>
      <c r="B264" s="2"/>
      <c r="C264" s="2"/>
      <c r="D264" s="2"/>
      <c r="E264" s="2"/>
      <c r="F264" s="2"/>
      <c r="G264" s="2"/>
      <c r="H264" s="2"/>
      <c r="I264" s="2"/>
      <c r="J264" s="2"/>
      <c r="K264" s="41"/>
      <c r="L264" s="4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L264" s="38"/>
      <c r="AM264" s="79"/>
      <c r="AN264" s="2"/>
      <c r="AO264" s="2"/>
    </row>
    <row r="265" spans="1:41" s="47" customFormat="1">
      <c r="A265" s="49"/>
      <c r="B265" s="2"/>
      <c r="C265" s="2"/>
      <c r="D265" s="2"/>
      <c r="E265" s="2"/>
      <c r="F265" s="2"/>
      <c r="G265" s="2"/>
      <c r="H265" s="2"/>
      <c r="I265" s="2"/>
      <c r="J265" s="2"/>
      <c r="K265" s="41"/>
      <c r="L265" s="4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L265" s="38"/>
      <c r="AM265" s="79"/>
      <c r="AN265" s="2"/>
      <c r="AO265" s="2"/>
    </row>
    <row r="266" spans="1:41" s="47" customFormat="1">
      <c r="A266" s="49"/>
      <c r="B266" s="2"/>
      <c r="C266" s="2"/>
      <c r="D266" s="2"/>
      <c r="E266" s="2"/>
      <c r="F266" s="2"/>
      <c r="G266" s="2"/>
      <c r="H266" s="2"/>
      <c r="I266" s="2"/>
      <c r="J266" s="2"/>
      <c r="K266" s="41"/>
      <c r="L266" s="4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L266" s="38"/>
      <c r="AM266" s="79"/>
      <c r="AN266" s="2"/>
      <c r="AO266" s="2"/>
    </row>
    <row r="267" spans="1:41" s="47" customFormat="1">
      <c r="A267" s="49"/>
      <c r="B267" s="2"/>
      <c r="C267" s="2"/>
      <c r="D267" s="2"/>
      <c r="E267" s="2"/>
      <c r="F267" s="2"/>
      <c r="G267" s="2"/>
      <c r="H267" s="2"/>
      <c r="I267" s="2"/>
      <c r="J267" s="2"/>
      <c r="K267" s="41"/>
      <c r="L267" s="4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L267" s="38"/>
      <c r="AM267" s="79"/>
      <c r="AN267" s="2"/>
      <c r="AO267" s="2"/>
    </row>
    <row r="268" spans="1:41" s="47" customFormat="1">
      <c r="A268" s="49"/>
      <c r="B268" s="2"/>
      <c r="C268" s="2"/>
      <c r="D268" s="2"/>
      <c r="E268" s="2"/>
      <c r="F268" s="2"/>
      <c r="G268" s="2"/>
      <c r="H268" s="2"/>
      <c r="I268" s="2"/>
      <c r="J268" s="2"/>
      <c r="K268" s="41"/>
      <c r="L268" s="4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L268" s="38"/>
      <c r="AM268" s="79"/>
      <c r="AN268" s="2"/>
      <c r="AO268" s="2"/>
    </row>
    <row r="269" spans="1:41" s="47" customFormat="1">
      <c r="A269" s="49"/>
      <c r="B269" s="2"/>
      <c r="C269" s="2"/>
      <c r="D269" s="2"/>
      <c r="E269" s="2"/>
      <c r="F269" s="2"/>
      <c r="G269" s="2"/>
      <c r="H269" s="2"/>
      <c r="I269" s="2"/>
      <c r="J269" s="2"/>
      <c r="K269" s="41"/>
      <c r="L269" s="4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L269" s="38"/>
      <c r="AM269" s="79"/>
      <c r="AN269" s="2"/>
      <c r="AO269" s="2"/>
    </row>
    <row r="270" spans="1:41" s="47" customFormat="1">
      <c r="A270" s="49"/>
      <c r="B270" s="2"/>
      <c r="C270" s="2"/>
      <c r="D270" s="2"/>
      <c r="E270" s="2"/>
      <c r="F270" s="2"/>
      <c r="G270" s="2"/>
      <c r="H270" s="2"/>
      <c r="I270" s="2"/>
      <c r="J270" s="2"/>
      <c r="K270" s="41"/>
      <c r="L270" s="4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L270" s="38"/>
      <c r="AM270" s="79"/>
      <c r="AN270" s="2"/>
      <c r="AO270" s="2"/>
    </row>
    <row r="271" spans="1:41" s="47" customFormat="1">
      <c r="A271" s="49"/>
      <c r="B271" s="2"/>
      <c r="C271" s="2"/>
      <c r="D271" s="2"/>
      <c r="E271" s="2"/>
      <c r="F271" s="2"/>
      <c r="G271" s="2"/>
      <c r="H271" s="2"/>
      <c r="I271" s="2"/>
      <c r="J271" s="2"/>
      <c r="K271" s="41"/>
      <c r="L271" s="4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L271" s="38"/>
      <c r="AM271" s="79"/>
      <c r="AN271" s="2"/>
      <c r="AO271" s="2"/>
    </row>
    <row r="272" spans="1:41" s="47" customFormat="1">
      <c r="A272" s="49"/>
      <c r="B272" s="2"/>
      <c r="C272" s="2"/>
      <c r="D272" s="2"/>
      <c r="E272" s="2"/>
      <c r="F272" s="2"/>
      <c r="G272" s="2"/>
      <c r="H272" s="2"/>
      <c r="I272" s="2"/>
      <c r="J272" s="2"/>
      <c r="K272" s="41"/>
      <c r="L272" s="4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L272" s="38"/>
      <c r="AM272" s="79"/>
      <c r="AN272" s="2"/>
      <c r="AO272" s="2"/>
    </row>
    <row r="273" spans="1:41" s="47" customFormat="1">
      <c r="A273" s="49"/>
      <c r="B273" s="2"/>
      <c r="C273" s="2"/>
      <c r="D273" s="2"/>
      <c r="E273" s="2"/>
      <c r="F273" s="2"/>
      <c r="G273" s="2"/>
      <c r="H273" s="2"/>
      <c r="I273" s="2"/>
      <c r="J273" s="2"/>
      <c r="K273" s="41"/>
      <c r="L273" s="4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L273" s="38"/>
      <c r="AM273" s="79"/>
      <c r="AN273" s="2"/>
      <c r="AO273" s="2"/>
    </row>
    <row r="274" spans="1:41" s="47" customFormat="1">
      <c r="A274" s="49"/>
      <c r="B274" s="2"/>
      <c r="C274" s="2"/>
      <c r="D274" s="2"/>
      <c r="E274" s="2"/>
      <c r="F274" s="2"/>
      <c r="G274" s="2"/>
      <c r="H274" s="2"/>
      <c r="I274" s="2"/>
      <c r="J274" s="2"/>
      <c r="K274" s="41"/>
      <c r="L274" s="4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L274" s="38"/>
      <c r="AM274" s="79"/>
      <c r="AN274" s="2"/>
      <c r="AO274" s="2"/>
    </row>
    <row r="275" spans="1:41" s="47" customFormat="1">
      <c r="A275" s="49"/>
      <c r="B275" s="2"/>
      <c r="C275" s="2"/>
      <c r="D275" s="2"/>
      <c r="E275" s="2"/>
      <c r="F275" s="2"/>
      <c r="G275" s="2"/>
      <c r="H275" s="2"/>
      <c r="I275" s="2"/>
      <c r="J275" s="2"/>
      <c r="K275" s="41"/>
      <c r="L275" s="4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L275" s="38"/>
      <c r="AM275" s="79"/>
      <c r="AN275" s="2"/>
      <c r="AO275" s="2"/>
    </row>
    <row r="276" spans="1:41" s="47" customFormat="1">
      <c r="A276" s="49"/>
      <c r="B276" s="2"/>
      <c r="C276" s="2"/>
      <c r="D276" s="2"/>
      <c r="E276" s="2"/>
      <c r="F276" s="2"/>
      <c r="G276" s="2"/>
      <c r="H276" s="2"/>
      <c r="I276" s="2"/>
      <c r="J276" s="2"/>
      <c r="K276" s="41"/>
      <c r="L276" s="4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L276" s="38"/>
      <c r="AM276" s="79"/>
      <c r="AN276" s="2"/>
      <c r="AO276" s="2"/>
    </row>
    <row r="277" spans="1:41" s="47" customFormat="1">
      <c r="A277" s="49"/>
      <c r="B277" s="2"/>
      <c r="C277" s="2"/>
      <c r="D277" s="2"/>
      <c r="E277" s="2"/>
      <c r="F277" s="2"/>
      <c r="G277" s="2"/>
      <c r="H277" s="2"/>
      <c r="I277" s="2"/>
      <c r="J277" s="2"/>
      <c r="K277" s="41"/>
      <c r="L277" s="4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L277" s="38"/>
      <c r="AM277" s="79"/>
      <c r="AN277" s="2"/>
      <c r="AO277" s="2"/>
    </row>
    <row r="278" spans="1:41" s="47" customFormat="1">
      <c r="A278" s="49"/>
      <c r="B278" s="2"/>
      <c r="C278" s="2"/>
      <c r="D278" s="2"/>
      <c r="E278" s="2"/>
      <c r="F278" s="2"/>
      <c r="G278" s="2"/>
      <c r="H278" s="2"/>
      <c r="I278" s="2"/>
      <c r="J278" s="2"/>
      <c r="K278" s="41"/>
      <c r="L278" s="4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L278" s="38"/>
      <c r="AM278" s="79"/>
      <c r="AN278" s="2"/>
      <c r="AO278" s="2"/>
    </row>
    <row r="279" spans="1:41" s="47" customFormat="1">
      <c r="A279" s="49"/>
      <c r="B279" s="2"/>
      <c r="C279" s="2"/>
      <c r="D279" s="2"/>
      <c r="E279" s="2"/>
      <c r="F279" s="2"/>
      <c r="G279" s="2"/>
      <c r="H279" s="2"/>
      <c r="I279" s="2"/>
      <c r="J279" s="2"/>
      <c r="K279" s="41"/>
      <c r="L279" s="4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L279" s="38"/>
      <c r="AM279" s="79"/>
      <c r="AN279" s="2"/>
      <c r="AO279" s="2"/>
    </row>
    <row r="280" spans="1:41" s="47" customFormat="1">
      <c r="A280" s="49"/>
      <c r="B280" s="2"/>
      <c r="C280" s="2"/>
      <c r="D280" s="2"/>
      <c r="E280" s="2"/>
      <c r="F280" s="2"/>
      <c r="G280" s="2"/>
      <c r="H280" s="2"/>
      <c r="I280" s="2"/>
      <c r="J280" s="2"/>
      <c r="K280" s="41"/>
      <c r="L280" s="4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L280" s="38"/>
      <c r="AM280" s="79"/>
      <c r="AN280" s="2"/>
      <c r="AO280" s="2"/>
    </row>
    <row r="281" spans="1:41" s="47" customFormat="1">
      <c r="A281" s="49"/>
      <c r="B281" s="2"/>
      <c r="C281" s="2"/>
      <c r="D281" s="2"/>
      <c r="E281" s="2"/>
      <c r="F281" s="2"/>
      <c r="G281" s="2"/>
      <c r="H281" s="2"/>
      <c r="I281" s="2"/>
      <c r="J281" s="2"/>
      <c r="K281" s="41"/>
      <c r="L281" s="4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L281" s="38"/>
      <c r="AM281" s="79"/>
      <c r="AN281" s="2"/>
      <c r="AO281" s="2"/>
    </row>
    <row r="282" spans="1:41" s="47" customFormat="1">
      <c r="A282" s="49"/>
      <c r="B282" s="2"/>
      <c r="C282" s="2"/>
      <c r="D282" s="2"/>
      <c r="E282" s="2"/>
      <c r="F282" s="2"/>
      <c r="G282" s="2"/>
      <c r="H282" s="2"/>
      <c r="I282" s="2"/>
      <c r="J282" s="2"/>
      <c r="K282" s="41"/>
      <c r="L282" s="4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L282" s="38"/>
      <c r="AM282" s="79"/>
      <c r="AN282" s="2"/>
      <c r="AO282" s="2"/>
    </row>
    <row r="283" spans="1:41" s="47" customFormat="1">
      <c r="A283" s="49"/>
      <c r="B283" s="2"/>
      <c r="C283" s="2"/>
      <c r="D283" s="2"/>
      <c r="E283" s="2"/>
      <c r="F283" s="2"/>
      <c r="G283" s="2"/>
      <c r="H283" s="2"/>
      <c r="I283" s="2"/>
      <c r="J283" s="2"/>
      <c r="K283" s="41"/>
      <c r="L283" s="4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L283" s="38"/>
      <c r="AM283" s="79"/>
      <c r="AN283" s="2"/>
      <c r="AO283" s="2"/>
    </row>
    <row r="284" spans="1:41" s="47" customFormat="1">
      <c r="A284" s="49"/>
      <c r="B284" s="2"/>
      <c r="C284" s="2"/>
      <c r="D284" s="2"/>
      <c r="E284" s="2"/>
      <c r="F284" s="2"/>
      <c r="G284" s="2"/>
      <c r="H284" s="2"/>
      <c r="I284" s="2"/>
      <c r="J284" s="2"/>
      <c r="K284" s="41"/>
      <c r="L284" s="4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L284" s="38"/>
      <c r="AM284" s="79"/>
      <c r="AN284" s="2"/>
      <c r="AO284" s="2"/>
    </row>
    <row r="285" spans="1:41" s="47" customFormat="1">
      <c r="A285" s="49"/>
      <c r="B285" s="2"/>
      <c r="C285" s="2"/>
      <c r="D285" s="2"/>
      <c r="E285" s="2"/>
      <c r="F285" s="2"/>
      <c r="G285" s="2"/>
      <c r="H285" s="2"/>
      <c r="I285" s="2"/>
      <c r="J285" s="2"/>
      <c r="K285" s="41"/>
      <c r="L285" s="4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L285" s="38"/>
      <c r="AM285" s="79"/>
      <c r="AN285" s="2"/>
      <c r="AO285" s="2"/>
    </row>
    <row r="286" spans="1:41" s="47" customFormat="1">
      <c r="A286" s="49"/>
      <c r="B286" s="2"/>
      <c r="C286" s="2"/>
      <c r="D286" s="2"/>
      <c r="E286" s="2"/>
      <c r="F286" s="2"/>
      <c r="G286" s="2"/>
      <c r="H286" s="2"/>
      <c r="I286" s="2"/>
      <c r="J286" s="2"/>
      <c r="K286" s="41"/>
      <c r="L286" s="4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L286" s="38"/>
      <c r="AM286" s="79"/>
      <c r="AN286" s="2"/>
      <c r="AO286" s="2"/>
    </row>
    <row r="287" spans="1:41" s="47" customFormat="1">
      <c r="A287" s="49"/>
      <c r="B287" s="2"/>
      <c r="C287" s="2"/>
      <c r="D287" s="2"/>
      <c r="E287" s="2"/>
      <c r="F287" s="2"/>
      <c r="G287" s="2"/>
      <c r="H287" s="2"/>
      <c r="I287" s="2"/>
      <c r="J287" s="2"/>
      <c r="K287" s="41"/>
      <c r="L287" s="4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L287" s="38"/>
      <c r="AM287" s="79"/>
      <c r="AN287" s="2"/>
      <c r="AO287" s="2"/>
    </row>
    <row r="288" spans="1:41" s="47" customFormat="1">
      <c r="A288" s="49"/>
      <c r="B288" s="2"/>
      <c r="C288" s="2"/>
      <c r="D288" s="2"/>
      <c r="E288" s="2"/>
      <c r="F288" s="2"/>
      <c r="G288" s="2"/>
      <c r="H288" s="2"/>
      <c r="I288" s="2"/>
      <c r="J288" s="2"/>
      <c r="K288" s="41"/>
      <c r="L288" s="4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L288" s="38"/>
      <c r="AM288" s="79"/>
      <c r="AN288" s="2"/>
      <c r="AO288" s="2"/>
    </row>
    <row r="289" spans="1:41" s="47" customFormat="1">
      <c r="A289" s="49"/>
      <c r="B289" s="2"/>
      <c r="C289" s="2"/>
      <c r="D289" s="2"/>
      <c r="E289" s="2"/>
      <c r="F289" s="2"/>
      <c r="G289" s="2"/>
      <c r="H289" s="2"/>
      <c r="I289" s="2"/>
      <c r="J289" s="2"/>
      <c r="K289" s="41"/>
      <c r="L289" s="4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L289" s="38"/>
      <c r="AM289" s="79"/>
      <c r="AN289" s="2"/>
      <c r="AO289" s="2"/>
    </row>
    <row r="290" spans="1:41" s="47" customFormat="1">
      <c r="A290" s="49"/>
      <c r="B290" s="2"/>
      <c r="C290" s="2"/>
      <c r="D290" s="2"/>
      <c r="E290" s="2"/>
      <c r="F290" s="2"/>
      <c r="G290" s="2"/>
      <c r="H290" s="2"/>
      <c r="I290" s="2"/>
      <c r="J290" s="2"/>
      <c r="K290" s="41"/>
      <c r="L290" s="4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L290" s="38"/>
      <c r="AM290" s="79"/>
      <c r="AN290" s="2"/>
      <c r="AO290" s="2"/>
    </row>
    <row r="291" spans="1:41" s="47" customFormat="1">
      <c r="A291" s="49"/>
      <c r="B291" s="2"/>
      <c r="C291" s="2"/>
      <c r="D291" s="2"/>
      <c r="E291" s="2"/>
      <c r="F291" s="2"/>
      <c r="G291" s="2"/>
      <c r="H291" s="2"/>
      <c r="I291" s="2"/>
      <c r="J291" s="2"/>
      <c r="K291" s="41"/>
      <c r="L291" s="4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L291" s="38"/>
      <c r="AM291" s="79"/>
      <c r="AN291" s="2"/>
      <c r="AO291" s="2"/>
    </row>
    <row r="292" spans="1:41" s="47" customFormat="1">
      <c r="A292" s="49"/>
      <c r="B292" s="2"/>
      <c r="C292" s="2"/>
      <c r="D292" s="2"/>
      <c r="E292" s="2"/>
      <c r="F292" s="2"/>
      <c r="G292" s="2"/>
      <c r="H292" s="2"/>
      <c r="I292" s="2"/>
      <c r="J292" s="2"/>
      <c r="K292" s="41"/>
      <c r="L292" s="4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L292" s="38"/>
      <c r="AM292" s="79"/>
      <c r="AN292" s="2"/>
      <c r="AO292" s="2"/>
    </row>
    <row r="293" spans="1:41" s="47" customFormat="1">
      <c r="A293" s="49"/>
      <c r="B293" s="2"/>
      <c r="C293" s="2"/>
      <c r="D293" s="2"/>
      <c r="E293" s="2"/>
      <c r="F293" s="2"/>
      <c r="G293" s="2"/>
      <c r="H293" s="2"/>
      <c r="I293" s="2"/>
      <c r="J293" s="2"/>
      <c r="K293" s="41"/>
      <c r="L293" s="4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L293" s="38"/>
      <c r="AM293" s="79"/>
      <c r="AN293" s="2"/>
      <c r="AO293" s="2"/>
    </row>
    <row r="294" spans="1:41" s="47" customFormat="1">
      <c r="A294" s="49"/>
      <c r="B294" s="2"/>
      <c r="C294" s="2"/>
      <c r="D294" s="2"/>
      <c r="E294" s="2"/>
      <c r="F294" s="2"/>
      <c r="G294" s="2"/>
      <c r="H294" s="2"/>
      <c r="I294" s="2"/>
      <c r="J294" s="2"/>
      <c r="K294" s="41"/>
      <c r="L294" s="4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L294" s="38"/>
      <c r="AM294" s="79"/>
      <c r="AN294" s="2"/>
      <c r="AO294" s="2"/>
    </row>
    <row r="295" spans="1:41" s="47" customFormat="1">
      <c r="A295" s="49"/>
      <c r="B295" s="2"/>
      <c r="C295" s="2"/>
      <c r="D295" s="2"/>
      <c r="E295" s="2"/>
      <c r="F295" s="2"/>
      <c r="G295" s="2"/>
      <c r="H295" s="2"/>
      <c r="I295" s="2"/>
      <c r="J295" s="2"/>
      <c r="K295" s="41"/>
      <c r="L295" s="4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L295" s="38"/>
      <c r="AM295" s="79"/>
      <c r="AN295" s="2"/>
      <c r="AO295" s="2"/>
    </row>
    <row r="296" spans="1:41" s="47" customFormat="1">
      <c r="A296" s="49"/>
      <c r="B296" s="2"/>
      <c r="C296" s="2"/>
      <c r="D296" s="2"/>
      <c r="E296" s="2"/>
      <c r="F296" s="2"/>
      <c r="G296" s="2"/>
      <c r="H296" s="2"/>
      <c r="I296" s="2"/>
      <c r="J296" s="2"/>
      <c r="K296" s="41"/>
      <c r="L296" s="4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L296" s="38"/>
      <c r="AM296" s="79"/>
      <c r="AN296" s="2"/>
      <c r="AO296" s="2"/>
    </row>
    <row r="297" spans="1:41" s="47" customFormat="1">
      <c r="A297" s="49"/>
      <c r="B297" s="2"/>
      <c r="C297" s="2"/>
      <c r="D297" s="2"/>
      <c r="E297" s="2"/>
      <c r="F297" s="2"/>
      <c r="G297" s="2"/>
      <c r="H297" s="2"/>
      <c r="I297" s="2"/>
      <c r="J297" s="2"/>
      <c r="K297" s="41"/>
      <c r="L297" s="4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L297" s="38"/>
      <c r="AM297" s="79"/>
      <c r="AN297" s="2"/>
      <c r="AO297" s="2"/>
    </row>
    <row r="298" spans="1:41" s="47" customFormat="1">
      <c r="A298" s="49"/>
      <c r="B298" s="2"/>
      <c r="C298" s="2"/>
      <c r="D298" s="2"/>
      <c r="E298" s="2"/>
      <c r="F298" s="2"/>
      <c r="G298" s="2"/>
      <c r="H298" s="2"/>
      <c r="I298" s="2"/>
      <c r="J298" s="2"/>
      <c r="K298" s="41"/>
      <c r="L298" s="4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L298" s="38"/>
      <c r="AM298" s="79"/>
      <c r="AN298" s="2"/>
      <c r="AO298" s="2"/>
    </row>
    <row r="299" spans="1:41" s="47" customFormat="1">
      <c r="A299" s="49"/>
      <c r="B299" s="2"/>
      <c r="C299" s="2"/>
      <c r="D299" s="2"/>
      <c r="E299" s="2"/>
      <c r="F299" s="2"/>
      <c r="G299" s="2"/>
      <c r="H299" s="2"/>
      <c r="I299" s="2"/>
      <c r="J299" s="2"/>
      <c r="K299" s="41"/>
      <c r="L299" s="4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L299" s="38"/>
      <c r="AM299" s="79"/>
      <c r="AN299" s="2"/>
      <c r="AO299" s="2"/>
    </row>
    <row r="300" spans="1:41" s="47" customFormat="1">
      <c r="A300" s="49"/>
      <c r="B300" s="2"/>
      <c r="C300" s="2"/>
      <c r="D300" s="2"/>
      <c r="E300" s="2"/>
      <c r="F300" s="2"/>
      <c r="G300" s="2"/>
      <c r="H300" s="2"/>
      <c r="I300" s="2"/>
      <c r="J300" s="2"/>
      <c r="K300" s="41"/>
      <c r="L300" s="4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L300" s="38"/>
      <c r="AM300" s="79"/>
      <c r="AN300" s="2"/>
      <c r="AO300" s="2"/>
    </row>
    <row r="301" spans="1:41" s="47" customFormat="1">
      <c r="A301" s="49"/>
      <c r="B301" s="2"/>
      <c r="C301" s="2"/>
      <c r="D301" s="2"/>
      <c r="E301" s="2"/>
      <c r="F301" s="2"/>
      <c r="G301" s="2"/>
      <c r="H301" s="2"/>
      <c r="I301" s="2"/>
      <c r="J301" s="2"/>
      <c r="K301" s="41"/>
      <c r="L301" s="4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L301" s="38"/>
      <c r="AM301" s="79"/>
      <c r="AN301" s="2"/>
      <c r="AO301" s="2"/>
    </row>
    <row r="302" spans="1:41" s="47" customFormat="1">
      <c r="A302" s="49"/>
      <c r="B302" s="2"/>
      <c r="C302" s="2"/>
      <c r="D302" s="2"/>
      <c r="E302" s="2"/>
      <c r="F302" s="2"/>
      <c r="G302" s="2"/>
      <c r="H302" s="2"/>
      <c r="I302" s="2"/>
      <c r="J302" s="2"/>
      <c r="K302" s="41"/>
      <c r="L302" s="4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L302" s="38"/>
      <c r="AM302" s="79"/>
      <c r="AN302" s="2"/>
      <c r="AO302" s="2"/>
    </row>
    <row r="303" spans="1:41" s="47" customFormat="1">
      <c r="A303" s="49"/>
      <c r="B303" s="2"/>
      <c r="C303" s="2"/>
      <c r="D303" s="2"/>
      <c r="E303" s="2"/>
      <c r="F303" s="2"/>
      <c r="G303" s="2"/>
      <c r="H303" s="2"/>
      <c r="I303" s="2"/>
      <c r="J303" s="2"/>
      <c r="K303" s="41"/>
      <c r="L303" s="4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L303" s="38"/>
      <c r="AM303" s="79"/>
      <c r="AN303" s="2"/>
      <c r="AO303" s="2"/>
    </row>
    <row r="304" spans="1:41" s="47" customFormat="1">
      <c r="A304" s="49"/>
      <c r="B304" s="2"/>
      <c r="C304" s="2"/>
      <c r="D304" s="2"/>
      <c r="E304" s="2"/>
      <c r="F304" s="2"/>
      <c r="G304" s="2"/>
      <c r="H304" s="2"/>
      <c r="I304" s="2"/>
      <c r="J304" s="2"/>
      <c r="K304" s="41"/>
      <c r="L304" s="4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L304" s="38"/>
      <c r="AM304" s="79"/>
      <c r="AN304" s="2"/>
      <c r="AO304" s="2"/>
    </row>
    <row r="305" spans="1:41" s="47" customFormat="1">
      <c r="A305" s="49"/>
      <c r="B305" s="2"/>
      <c r="C305" s="2"/>
      <c r="D305" s="2"/>
      <c r="E305" s="2"/>
      <c r="F305" s="2"/>
      <c r="G305" s="2"/>
      <c r="H305" s="2"/>
      <c r="I305" s="2"/>
      <c r="J305" s="2"/>
      <c r="K305" s="41"/>
      <c r="L305" s="4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L305" s="38"/>
      <c r="AM305" s="79"/>
      <c r="AN305" s="2"/>
      <c r="AO305" s="2"/>
    </row>
    <row r="306" spans="1:41" s="47" customFormat="1">
      <c r="A306" s="49"/>
      <c r="B306" s="2"/>
      <c r="C306" s="2"/>
      <c r="D306" s="2"/>
      <c r="E306" s="2"/>
      <c r="F306" s="2"/>
      <c r="G306" s="2"/>
      <c r="H306" s="2"/>
      <c r="I306" s="2"/>
      <c r="J306" s="2"/>
      <c r="K306" s="41"/>
      <c r="L306" s="4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L306" s="38"/>
      <c r="AM306" s="79"/>
      <c r="AN306" s="2"/>
      <c r="AO306" s="2"/>
    </row>
    <row r="307" spans="1:41" s="47" customFormat="1">
      <c r="A307" s="49"/>
      <c r="B307" s="2"/>
      <c r="C307" s="2"/>
      <c r="D307" s="2"/>
      <c r="E307" s="2"/>
      <c r="F307" s="2"/>
      <c r="G307" s="2"/>
      <c r="H307" s="2"/>
      <c r="I307" s="2"/>
      <c r="J307" s="2"/>
      <c r="K307" s="41"/>
      <c r="L307" s="4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L307" s="38"/>
      <c r="AM307" s="79"/>
      <c r="AN307" s="2"/>
      <c r="AO307" s="2"/>
    </row>
    <row r="308" spans="1:41" s="47" customFormat="1">
      <c r="A308" s="49"/>
      <c r="B308" s="2"/>
      <c r="C308" s="2"/>
      <c r="D308" s="2"/>
      <c r="E308" s="2"/>
      <c r="F308" s="2"/>
      <c r="G308" s="2"/>
      <c r="H308" s="2"/>
      <c r="I308" s="2"/>
      <c r="J308" s="2"/>
      <c r="K308" s="41"/>
      <c r="L308" s="4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L308" s="38"/>
      <c r="AM308" s="79"/>
      <c r="AN308" s="2"/>
      <c r="AO308" s="2"/>
    </row>
    <row r="309" spans="1:41" s="47" customFormat="1">
      <c r="A309" s="49"/>
      <c r="B309" s="2"/>
      <c r="C309" s="2"/>
      <c r="D309" s="2"/>
      <c r="E309" s="2"/>
      <c r="F309" s="2"/>
      <c r="G309" s="2"/>
      <c r="H309" s="2"/>
      <c r="I309" s="2"/>
      <c r="J309" s="2"/>
      <c r="K309" s="41"/>
      <c r="L309" s="4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L309" s="38"/>
      <c r="AM309" s="79"/>
      <c r="AN309" s="2"/>
      <c r="AO309" s="2"/>
    </row>
    <row r="310" spans="1:41" s="47" customFormat="1">
      <c r="A310" s="49"/>
      <c r="B310" s="2"/>
      <c r="C310" s="2"/>
      <c r="D310" s="2"/>
      <c r="E310" s="2"/>
      <c r="F310" s="2"/>
      <c r="G310" s="2"/>
      <c r="H310" s="2"/>
      <c r="I310" s="2"/>
      <c r="J310" s="2"/>
      <c r="K310" s="41"/>
      <c r="L310" s="4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L310" s="38"/>
      <c r="AM310" s="79"/>
      <c r="AN310" s="2"/>
      <c r="AO310" s="2"/>
    </row>
    <row r="311" spans="1:41" s="47" customFormat="1">
      <c r="A311" s="49"/>
      <c r="B311" s="2"/>
      <c r="C311" s="2"/>
      <c r="D311" s="2"/>
      <c r="E311" s="2"/>
      <c r="F311" s="2"/>
      <c r="G311" s="2"/>
      <c r="H311" s="2"/>
      <c r="I311" s="2"/>
      <c r="J311" s="2"/>
      <c r="K311" s="41"/>
      <c r="L311" s="4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L311" s="38"/>
      <c r="AM311" s="79"/>
      <c r="AN311" s="2"/>
      <c r="AO311" s="2"/>
    </row>
    <row r="312" spans="1:41" s="47" customFormat="1">
      <c r="A312" s="49"/>
      <c r="B312" s="2"/>
      <c r="C312" s="2"/>
      <c r="D312" s="2"/>
      <c r="E312" s="2"/>
      <c r="F312" s="2"/>
      <c r="G312" s="2"/>
      <c r="H312" s="2"/>
      <c r="I312" s="2"/>
      <c r="J312" s="2"/>
      <c r="K312" s="41"/>
      <c r="L312" s="4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L312" s="38"/>
      <c r="AM312" s="79"/>
      <c r="AN312" s="2"/>
      <c r="AO312" s="2"/>
    </row>
    <row r="313" spans="1:41" s="47" customFormat="1">
      <c r="A313" s="49"/>
      <c r="B313" s="2"/>
      <c r="C313" s="2"/>
      <c r="D313" s="2"/>
      <c r="E313" s="2"/>
      <c r="F313" s="2"/>
      <c r="G313" s="2"/>
      <c r="H313" s="2"/>
      <c r="I313" s="2"/>
      <c r="J313" s="2"/>
      <c r="K313" s="41"/>
      <c r="L313" s="4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L313" s="38"/>
      <c r="AM313" s="79"/>
      <c r="AN313" s="2"/>
      <c r="AO313" s="2"/>
    </row>
    <row r="314" spans="1:41" s="47" customFormat="1">
      <c r="A314" s="49"/>
      <c r="B314" s="2"/>
      <c r="C314" s="2"/>
      <c r="D314" s="2"/>
      <c r="E314" s="2"/>
      <c r="F314" s="2"/>
      <c r="G314" s="2"/>
      <c r="H314" s="2"/>
      <c r="I314" s="2"/>
      <c r="J314" s="2"/>
      <c r="K314" s="41"/>
      <c r="L314" s="4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L314" s="38"/>
      <c r="AM314" s="79"/>
      <c r="AN314" s="2"/>
      <c r="AO314" s="2"/>
    </row>
    <row r="315" spans="1:41" s="47" customFormat="1">
      <c r="A315" s="49"/>
      <c r="B315" s="2"/>
      <c r="C315" s="2"/>
      <c r="D315" s="2"/>
      <c r="E315" s="2"/>
      <c r="F315" s="2"/>
      <c r="G315" s="2"/>
      <c r="H315" s="2"/>
      <c r="I315" s="2"/>
      <c r="J315" s="2"/>
      <c r="K315" s="41"/>
      <c r="L315" s="4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L315" s="38"/>
      <c r="AM315" s="79"/>
      <c r="AN315" s="2"/>
      <c r="AO315" s="2"/>
    </row>
    <row r="316" spans="1:41" s="47" customFormat="1">
      <c r="A316" s="49"/>
      <c r="B316" s="2"/>
      <c r="C316" s="2"/>
      <c r="D316" s="2"/>
      <c r="E316" s="2"/>
      <c r="F316" s="2"/>
      <c r="G316" s="2"/>
      <c r="H316" s="2"/>
      <c r="I316" s="2"/>
      <c r="J316" s="2"/>
      <c r="K316" s="41"/>
      <c r="L316" s="4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L316" s="38"/>
      <c r="AM316" s="79"/>
      <c r="AN316" s="2"/>
      <c r="AO316" s="2"/>
    </row>
    <row r="317" spans="1:41" s="47" customFormat="1">
      <c r="A317" s="49"/>
      <c r="B317" s="2"/>
      <c r="C317" s="2"/>
      <c r="D317" s="2"/>
      <c r="E317" s="2"/>
      <c r="F317" s="2"/>
      <c r="G317" s="2"/>
      <c r="H317" s="2"/>
      <c r="I317" s="2"/>
      <c r="J317" s="2"/>
      <c r="K317" s="41"/>
      <c r="L317" s="4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L317" s="38"/>
      <c r="AM317" s="79"/>
      <c r="AN317" s="2"/>
      <c r="AO317" s="2"/>
    </row>
    <row r="318" spans="1:41" s="47" customFormat="1">
      <c r="A318" s="49"/>
      <c r="B318" s="2"/>
      <c r="C318" s="2"/>
      <c r="D318" s="2"/>
      <c r="E318" s="2"/>
      <c r="F318" s="2"/>
      <c r="G318" s="2"/>
      <c r="H318" s="2"/>
      <c r="I318" s="2"/>
      <c r="J318" s="2"/>
      <c r="K318" s="41"/>
      <c r="L318" s="4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L318" s="38"/>
      <c r="AM318" s="79"/>
      <c r="AN318" s="2"/>
      <c r="AO318" s="2"/>
    </row>
    <row r="319" spans="1:41" s="47" customFormat="1">
      <c r="A319" s="49"/>
      <c r="B319" s="2"/>
      <c r="C319" s="2"/>
      <c r="D319" s="2"/>
      <c r="E319" s="2"/>
      <c r="F319" s="2"/>
      <c r="G319" s="2"/>
      <c r="H319" s="2"/>
      <c r="I319" s="2"/>
      <c r="J319" s="2"/>
      <c r="K319" s="41"/>
      <c r="L319" s="4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L319" s="38"/>
      <c r="AM319" s="79"/>
      <c r="AN319" s="2"/>
      <c r="AO319" s="2"/>
    </row>
    <row r="320" spans="1:41" s="47" customFormat="1">
      <c r="A320" s="49"/>
      <c r="B320" s="2"/>
      <c r="C320" s="2"/>
      <c r="D320" s="2"/>
      <c r="E320" s="2"/>
      <c r="F320" s="2"/>
      <c r="G320" s="2"/>
      <c r="H320" s="2"/>
      <c r="I320" s="2"/>
      <c r="J320" s="2"/>
      <c r="K320" s="41"/>
      <c r="L320" s="4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L320" s="38"/>
      <c r="AM320" s="79"/>
      <c r="AN320" s="2"/>
      <c r="AO320" s="2"/>
    </row>
    <row r="321" spans="1:41" s="47" customFormat="1">
      <c r="A321" s="49"/>
      <c r="B321" s="2"/>
      <c r="C321" s="2"/>
      <c r="D321" s="2"/>
      <c r="E321" s="2"/>
      <c r="F321" s="2"/>
      <c r="G321" s="2"/>
      <c r="H321" s="2"/>
      <c r="I321" s="2"/>
      <c r="J321" s="2"/>
      <c r="K321" s="41"/>
      <c r="L321" s="4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L321" s="38"/>
      <c r="AM321" s="79"/>
      <c r="AN321" s="2"/>
      <c r="AO321" s="2"/>
    </row>
    <row r="322" spans="1:41" s="47" customFormat="1">
      <c r="A322" s="49"/>
      <c r="B322" s="2"/>
      <c r="C322" s="2"/>
      <c r="D322" s="2"/>
      <c r="E322" s="2"/>
      <c r="F322" s="2"/>
      <c r="G322" s="2"/>
      <c r="H322" s="2"/>
      <c r="I322" s="2"/>
      <c r="J322" s="2"/>
      <c r="K322" s="41"/>
      <c r="L322" s="4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L322" s="38"/>
      <c r="AM322" s="79"/>
      <c r="AN322" s="2"/>
      <c r="AO322" s="2"/>
    </row>
    <row r="323" spans="1:41" s="47" customFormat="1">
      <c r="A323" s="49"/>
      <c r="B323" s="2"/>
      <c r="C323" s="2"/>
      <c r="D323" s="2"/>
      <c r="E323" s="2"/>
      <c r="F323" s="2"/>
      <c r="G323" s="2"/>
      <c r="H323" s="2"/>
      <c r="I323" s="2"/>
      <c r="J323" s="2"/>
      <c r="K323" s="41"/>
      <c r="L323" s="4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L323" s="38"/>
      <c r="AM323" s="79"/>
      <c r="AN323" s="2"/>
      <c r="AO323" s="2"/>
    </row>
    <row r="324" spans="1:41" s="47" customFormat="1">
      <c r="A324" s="49"/>
      <c r="B324" s="2"/>
      <c r="C324" s="2"/>
      <c r="D324" s="2"/>
      <c r="E324" s="2"/>
      <c r="F324" s="2"/>
      <c r="G324" s="2"/>
      <c r="H324" s="2"/>
      <c r="I324" s="2"/>
      <c r="J324" s="2"/>
      <c r="K324" s="41"/>
      <c r="L324" s="4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L324" s="38"/>
      <c r="AM324" s="79"/>
      <c r="AN324" s="2"/>
      <c r="AO324" s="2"/>
    </row>
    <row r="325" spans="1:41" s="47" customFormat="1">
      <c r="A325" s="49"/>
      <c r="B325" s="2"/>
      <c r="C325" s="2"/>
      <c r="D325" s="2"/>
      <c r="E325" s="2"/>
      <c r="F325" s="2"/>
      <c r="G325" s="2"/>
      <c r="H325" s="2"/>
      <c r="I325" s="2"/>
      <c r="J325" s="2"/>
      <c r="K325" s="41"/>
      <c r="L325" s="4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L325" s="38"/>
      <c r="AM325" s="79"/>
      <c r="AN325" s="2"/>
      <c r="AO325" s="2"/>
    </row>
    <row r="326" spans="1:41" s="47" customFormat="1">
      <c r="A326" s="49"/>
      <c r="B326" s="2"/>
      <c r="C326" s="2"/>
      <c r="D326" s="2"/>
      <c r="E326" s="2"/>
      <c r="F326" s="2"/>
      <c r="G326" s="2"/>
      <c r="H326" s="2"/>
      <c r="I326" s="2"/>
      <c r="J326" s="2"/>
      <c r="K326" s="41"/>
      <c r="L326" s="4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L326" s="38"/>
      <c r="AM326" s="79"/>
      <c r="AN326" s="2"/>
      <c r="AO326" s="2"/>
    </row>
    <row r="327" spans="1:41" s="47" customFormat="1">
      <c r="A327" s="49"/>
      <c r="B327" s="2"/>
      <c r="C327" s="2"/>
      <c r="D327" s="2"/>
      <c r="E327" s="2"/>
      <c r="F327" s="2"/>
      <c r="G327" s="2"/>
      <c r="H327" s="2"/>
      <c r="I327" s="2"/>
      <c r="J327" s="2"/>
      <c r="K327" s="41"/>
      <c r="L327" s="4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L327" s="38"/>
      <c r="AM327" s="79"/>
      <c r="AN327" s="2"/>
      <c r="AO327" s="2"/>
    </row>
    <row r="328" spans="1:41" s="47" customFormat="1">
      <c r="A328" s="49"/>
      <c r="B328" s="2"/>
      <c r="C328" s="2"/>
      <c r="D328" s="2"/>
      <c r="E328" s="2"/>
      <c r="F328" s="2"/>
      <c r="G328" s="2"/>
      <c r="H328" s="2"/>
      <c r="I328" s="2"/>
      <c r="J328" s="2"/>
      <c r="K328" s="41"/>
      <c r="L328" s="4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L328" s="38"/>
      <c r="AM328" s="79"/>
      <c r="AN328" s="2"/>
      <c r="AO328" s="2"/>
    </row>
    <row r="329" spans="1:41" s="47" customFormat="1">
      <c r="A329" s="49"/>
      <c r="B329" s="2"/>
      <c r="C329" s="2"/>
      <c r="D329" s="2"/>
      <c r="E329" s="2"/>
      <c r="F329" s="2"/>
      <c r="G329" s="2"/>
      <c r="H329" s="2"/>
      <c r="I329" s="2"/>
      <c r="J329" s="2"/>
      <c r="K329" s="41"/>
      <c r="L329" s="4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L329" s="38"/>
      <c r="AM329" s="79"/>
      <c r="AN329" s="2"/>
      <c r="AO329" s="2"/>
    </row>
    <row r="330" spans="1:41" s="47" customFormat="1">
      <c r="A330" s="49"/>
      <c r="B330" s="2"/>
      <c r="C330" s="2"/>
      <c r="D330" s="2"/>
      <c r="E330" s="2"/>
      <c r="F330" s="2"/>
      <c r="G330" s="2"/>
      <c r="H330" s="2"/>
      <c r="I330" s="2"/>
      <c r="J330" s="2"/>
      <c r="K330" s="41"/>
      <c r="L330" s="4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L330" s="38"/>
      <c r="AM330" s="79"/>
      <c r="AN330" s="2"/>
      <c r="AO330" s="2"/>
    </row>
    <row r="331" spans="1:41" s="47" customFormat="1">
      <c r="A331" s="49"/>
      <c r="B331" s="2"/>
      <c r="C331" s="2"/>
      <c r="D331" s="2"/>
      <c r="E331" s="2"/>
      <c r="F331" s="2"/>
      <c r="G331" s="2"/>
      <c r="H331" s="2"/>
      <c r="I331" s="2"/>
      <c r="J331" s="2"/>
      <c r="K331" s="41"/>
      <c r="L331" s="4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L331" s="38"/>
      <c r="AM331" s="79"/>
      <c r="AN331" s="2"/>
      <c r="AO331" s="2"/>
    </row>
    <row r="332" spans="1:41" s="47" customFormat="1">
      <c r="A332" s="49"/>
      <c r="B332" s="2"/>
      <c r="C332" s="2"/>
      <c r="D332" s="2"/>
      <c r="E332" s="2"/>
      <c r="F332" s="2"/>
      <c r="G332" s="2"/>
      <c r="H332" s="2"/>
      <c r="I332" s="2"/>
      <c r="J332" s="2"/>
      <c r="K332" s="41"/>
      <c r="L332" s="4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L332" s="38"/>
      <c r="AM332" s="79"/>
      <c r="AN332" s="2"/>
      <c r="AO332" s="2"/>
    </row>
    <row r="333" spans="1:41" s="47" customFormat="1">
      <c r="A333" s="49"/>
      <c r="B333" s="2"/>
      <c r="C333" s="2"/>
      <c r="D333" s="2"/>
      <c r="E333" s="2"/>
      <c r="F333" s="2"/>
      <c r="G333" s="2"/>
      <c r="H333" s="2"/>
      <c r="I333" s="2"/>
      <c r="J333" s="2"/>
      <c r="K333" s="41"/>
      <c r="L333" s="4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L333" s="38"/>
      <c r="AM333" s="79"/>
      <c r="AN333" s="2"/>
      <c r="AO333" s="2"/>
    </row>
    <row r="334" spans="1:41" s="47" customFormat="1">
      <c r="A334" s="49"/>
      <c r="B334" s="2"/>
      <c r="C334" s="2"/>
      <c r="D334" s="2"/>
      <c r="E334" s="2"/>
      <c r="F334" s="2"/>
      <c r="G334" s="2"/>
      <c r="H334" s="2"/>
      <c r="I334" s="2"/>
      <c r="J334" s="2"/>
      <c r="K334" s="41"/>
      <c r="L334" s="4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L334" s="38"/>
      <c r="AM334" s="79"/>
      <c r="AN334" s="2"/>
      <c r="AO334" s="2"/>
    </row>
    <row r="335" spans="1:41" s="47" customFormat="1">
      <c r="A335" s="49"/>
      <c r="B335" s="2"/>
      <c r="C335" s="2"/>
      <c r="D335" s="2"/>
      <c r="E335" s="2"/>
      <c r="F335" s="2"/>
      <c r="G335" s="2"/>
      <c r="H335" s="2"/>
      <c r="I335" s="2"/>
      <c r="J335" s="2"/>
      <c r="K335" s="41"/>
      <c r="L335" s="4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L335" s="38"/>
      <c r="AM335" s="79"/>
      <c r="AN335" s="2"/>
      <c r="AO335" s="2"/>
    </row>
    <row r="336" spans="1:41" s="47" customFormat="1">
      <c r="A336" s="49"/>
      <c r="B336" s="2"/>
      <c r="C336" s="2"/>
      <c r="D336" s="2"/>
      <c r="E336" s="2"/>
      <c r="F336" s="2"/>
      <c r="G336" s="2"/>
      <c r="H336" s="2"/>
      <c r="I336" s="2"/>
      <c r="J336" s="2"/>
      <c r="K336" s="41"/>
      <c r="L336" s="4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L336" s="38"/>
      <c r="AM336" s="79"/>
      <c r="AN336" s="2"/>
      <c r="AO336" s="2"/>
    </row>
    <row r="337" spans="1:41" s="47" customFormat="1">
      <c r="A337" s="49"/>
      <c r="B337" s="2"/>
      <c r="C337" s="2"/>
      <c r="D337" s="2"/>
      <c r="E337" s="2"/>
      <c r="F337" s="2"/>
      <c r="G337" s="2"/>
      <c r="H337" s="2"/>
      <c r="I337" s="2"/>
      <c r="J337" s="2"/>
      <c r="K337" s="41"/>
      <c r="L337" s="4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L337" s="38"/>
      <c r="AM337" s="79"/>
      <c r="AN337" s="2"/>
      <c r="AO337" s="2"/>
    </row>
    <row r="338" spans="1:41" s="47" customFormat="1">
      <c r="A338" s="49"/>
      <c r="B338" s="2"/>
      <c r="C338" s="2"/>
      <c r="D338" s="2"/>
      <c r="E338" s="2"/>
      <c r="F338" s="2"/>
      <c r="G338" s="2"/>
      <c r="H338" s="2"/>
      <c r="I338" s="2"/>
      <c r="J338" s="2"/>
      <c r="K338" s="41"/>
      <c r="L338" s="4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L338" s="38"/>
      <c r="AM338" s="79"/>
      <c r="AN338" s="2"/>
      <c r="AO338" s="2"/>
    </row>
    <row r="339" spans="1:41" s="47" customFormat="1">
      <c r="A339" s="49"/>
      <c r="B339" s="2"/>
      <c r="C339" s="2"/>
      <c r="D339" s="2"/>
      <c r="E339" s="2"/>
      <c r="F339" s="2"/>
      <c r="G339" s="2"/>
      <c r="H339" s="2"/>
      <c r="I339" s="2"/>
      <c r="J339" s="2"/>
      <c r="K339" s="41"/>
      <c r="L339" s="4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L339" s="38"/>
      <c r="AM339" s="79"/>
      <c r="AN339" s="2"/>
      <c r="AO339" s="2"/>
    </row>
    <row r="340" spans="1:41" s="47" customFormat="1">
      <c r="A340" s="49"/>
      <c r="B340" s="2"/>
      <c r="C340" s="2"/>
      <c r="D340" s="2"/>
      <c r="E340" s="2"/>
      <c r="F340" s="2"/>
      <c r="G340" s="2"/>
      <c r="H340" s="2"/>
      <c r="I340" s="2"/>
      <c r="J340" s="2"/>
      <c r="K340" s="41"/>
      <c r="L340" s="4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L340" s="38"/>
      <c r="AM340" s="79"/>
      <c r="AN340" s="2"/>
      <c r="AO340" s="2"/>
    </row>
    <row r="341" spans="1:41" s="47" customFormat="1">
      <c r="A341" s="49"/>
      <c r="B341" s="2"/>
      <c r="C341" s="2"/>
      <c r="D341" s="2"/>
      <c r="E341" s="2"/>
      <c r="F341" s="2"/>
      <c r="G341" s="2"/>
      <c r="H341" s="2"/>
      <c r="I341" s="2"/>
      <c r="J341" s="2"/>
      <c r="K341" s="41"/>
      <c r="L341" s="4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L341" s="38"/>
      <c r="AM341" s="79"/>
      <c r="AN341" s="2"/>
      <c r="AO341" s="2"/>
    </row>
    <row r="342" spans="1:41" s="47" customFormat="1">
      <c r="A342" s="49"/>
      <c r="B342" s="2"/>
      <c r="C342" s="2"/>
      <c r="D342" s="2"/>
      <c r="E342" s="2"/>
      <c r="F342" s="2"/>
      <c r="G342" s="2"/>
      <c r="H342" s="2"/>
      <c r="I342" s="2"/>
      <c r="J342" s="2"/>
      <c r="K342" s="41"/>
      <c r="L342" s="4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L342" s="38"/>
      <c r="AM342" s="79"/>
      <c r="AN342" s="2"/>
      <c r="AO342" s="2"/>
    </row>
    <row r="343" spans="1:41" s="47" customFormat="1">
      <c r="A343" s="49"/>
      <c r="B343" s="2"/>
      <c r="C343" s="2"/>
      <c r="D343" s="2"/>
      <c r="E343" s="2"/>
      <c r="F343" s="2"/>
      <c r="G343" s="2"/>
      <c r="H343" s="2"/>
      <c r="I343" s="2"/>
      <c r="J343" s="2"/>
      <c r="K343" s="41"/>
      <c r="L343" s="4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L343" s="38"/>
      <c r="AM343" s="79"/>
      <c r="AN343" s="2"/>
      <c r="AO343" s="2"/>
    </row>
    <row r="344" spans="1:41" s="47" customFormat="1">
      <c r="A344" s="49"/>
      <c r="B344" s="2"/>
      <c r="C344" s="2"/>
      <c r="D344" s="2"/>
      <c r="E344" s="2"/>
      <c r="F344" s="2"/>
      <c r="G344" s="2"/>
      <c r="H344" s="2"/>
      <c r="I344" s="2"/>
      <c r="J344" s="2"/>
      <c r="K344" s="41"/>
      <c r="L344" s="4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L344" s="38"/>
      <c r="AM344" s="79"/>
      <c r="AN344" s="2"/>
      <c r="AO344" s="2"/>
    </row>
    <row r="345" spans="1:41" s="47" customFormat="1">
      <c r="A345" s="49"/>
      <c r="B345" s="2"/>
      <c r="C345" s="2"/>
      <c r="D345" s="2"/>
      <c r="E345" s="2"/>
      <c r="F345" s="2"/>
      <c r="G345" s="2"/>
      <c r="H345" s="2"/>
      <c r="I345" s="2"/>
      <c r="J345" s="2"/>
      <c r="K345" s="41"/>
      <c r="L345" s="4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L345" s="38"/>
      <c r="AM345" s="79"/>
      <c r="AN345" s="2"/>
      <c r="AO345" s="2"/>
    </row>
    <row r="346" spans="1:41" s="47" customFormat="1">
      <c r="A346" s="49"/>
      <c r="B346" s="2"/>
      <c r="C346" s="2"/>
      <c r="D346" s="2"/>
      <c r="E346" s="2"/>
      <c r="F346" s="2"/>
      <c r="G346" s="2"/>
      <c r="H346" s="2"/>
      <c r="I346" s="2"/>
      <c r="J346" s="2"/>
      <c r="K346" s="41"/>
      <c r="L346" s="4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L346" s="38"/>
      <c r="AM346" s="79"/>
      <c r="AN346" s="2"/>
      <c r="AO346" s="2"/>
    </row>
    <row r="347" spans="1:41" s="47" customFormat="1">
      <c r="A347" s="49"/>
      <c r="B347" s="2"/>
      <c r="C347" s="2"/>
      <c r="D347" s="2"/>
      <c r="E347" s="2"/>
      <c r="F347" s="2"/>
      <c r="G347" s="2"/>
      <c r="H347" s="2"/>
      <c r="I347" s="2"/>
      <c r="J347" s="2"/>
      <c r="K347" s="41"/>
      <c r="L347" s="4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L347" s="38"/>
      <c r="AM347" s="79"/>
      <c r="AN347" s="2"/>
      <c r="AO347" s="2"/>
    </row>
    <row r="348" spans="1:41" s="47" customFormat="1">
      <c r="A348" s="49"/>
      <c r="B348" s="2"/>
      <c r="C348" s="2"/>
      <c r="D348" s="2"/>
      <c r="E348" s="2"/>
      <c r="F348" s="2"/>
      <c r="G348" s="2"/>
      <c r="H348" s="2"/>
      <c r="I348" s="2"/>
      <c r="J348" s="2"/>
      <c r="K348" s="41"/>
      <c r="L348" s="4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L348" s="38"/>
      <c r="AM348" s="79"/>
      <c r="AN348" s="2"/>
      <c r="AO348" s="2"/>
    </row>
    <row r="349" spans="1:41" s="47" customFormat="1">
      <c r="A349" s="49"/>
      <c r="B349" s="2"/>
      <c r="C349" s="2"/>
      <c r="D349" s="2"/>
      <c r="E349" s="2"/>
      <c r="F349" s="2"/>
      <c r="G349" s="2"/>
      <c r="H349" s="2"/>
      <c r="I349" s="2"/>
      <c r="J349" s="2"/>
      <c r="K349" s="41"/>
      <c r="L349" s="4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L349" s="38"/>
      <c r="AM349" s="79"/>
      <c r="AN349" s="2"/>
      <c r="AO349" s="2"/>
    </row>
    <row r="350" spans="1:41" s="47" customFormat="1">
      <c r="A350" s="49"/>
      <c r="B350" s="2"/>
      <c r="C350" s="2"/>
      <c r="D350" s="2"/>
      <c r="E350" s="2"/>
      <c r="F350" s="2"/>
      <c r="G350" s="2"/>
      <c r="H350" s="2"/>
      <c r="I350" s="2"/>
      <c r="J350" s="2"/>
      <c r="K350" s="41"/>
      <c r="L350" s="4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L350" s="38"/>
      <c r="AM350" s="79"/>
      <c r="AN350" s="2"/>
      <c r="AO350" s="2"/>
    </row>
    <row r="351" spans="1:41" s="47" customFormat="1">
      <c r="A351" s="49"/>
      <c r="B351" s="2"/>
      <c r="C351" s="2"/>
      <c r="D351" s="2"/>
      <c r="E351" s="2"/>
      <c r="F351" s="2"/>
      <c r="G351" s="2"/>
      <c r="H351" s="2"/>
      <c r="I351" s="2"/>
      <c r="J351" s="2"/>
      <c r="K351" s="41"/>
      <c r="L351" s="4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L351" s="38"/>
      <c r="AM351" s="79"/>
      <c r="AN351" s="2"/>
      <c r="AO351" s="2"/>
    </row>
    <row r="352" spans="1:41" s="47" customFormat="1">
      <c r="A352" s="49"/>
      <c r="B352" s="2"/>
      <c r="C352" s="2"/>
      <c r="D352" s="2"/>
      <c r="E352" s="2"/>
      <c r="F352" s="2"/>
      <c r="G352" s="2"/>
      <c r="H352" s="2"/>
      <c r="I352" s="2"/>
      <c r="J352" s="2"/>
      <c r="K352" s="41"/>
      <c r="L352" s="4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L352" s="38"/>
      <c r="AM352" s="79"/>
      <c r="AN352" s="2"/>
      <c r="AO352" s="2"/>
    </row>
    <row r="353" spans="1:41" s="47" customFormat="1">
      <c r="A353" s="49"/>
      <c r="B353" s="2"/>
      <c r="C353" s="2"/>
      <c r="D353" s="2"/>
      <c r="E353" s="2"/>
      <c r="F353" s="2"/>
      <c r="G353" s="2"/>
      <c r="H353" s="2"/>
      <c r="I353" s="2"/>
      <c r="J353" s="2"/>
      <c r="K353" s="41"/>
      <c r="L353" s="4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L353" s="38"/>
      <c r="AM353" s="79"/>
      <c r="AN353" s="2"/>
      <c r="AO353" s="2"/>
    </row>
    <row r="354" spans="1:41" s="47" customFormat="1">
      <c r="A354" s="49"/>
      <c r="B354" s="2"/>
      <c r="C354" s="2"/>
      <c r="D354" s="2"/>
      <c r="E354" s="2"/>
      <c r="F354" s="2"/>
      <c r="G354" s="2"/>
      <c r="H354" s="2"/>
      <c r="I354" s="2"/>
      <c r="J354" s="2"/>
      <c r="K354" s="41"/>
      <c r="L354" s="4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L354" s="38"/>
      <c r="AM354" s="79"/>
      <c r="AN354" s="2"/>
      <c r="AO354" s="2"/>
    </row>
    <row r="355" spans="1:41" s="47" customFormat="1">
      <c r="A355" s="49"/>
      <c r="B355" s="2"/>
      <c r="C355" s="2"/>
      <c r="D355" s="2"/>
      <c r="E355" s="2"/>
      <c r="F355" s="2"/>
      <c r="G355" s="2"/>
      <c r="H355" s="2"/>
      <c r="I355" s="2"/>
      <c r="J355" s="2"/>
      <c r="K355" s="41"/>
      <c r="L355" s="4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L355" s="38"/>
      <c r="AM355" s="79"/>
      <c r="AN355" s="2"/>
      <c r="AO355" s="2"/>
    </row>
    <row r="356" spans="1:41" s="47" customFormat="1">
      <c r="A356" s="49"/>
      <c r="B356" s="2"/>
      <c r="C356" s="2"/>
      <c r="D356" s="2"/>
      <c r="E356" s="2"/>
      <c r="F356" s="2"/>
      <c r="G356" s="2"/>
      <c r="H356" s="2"/>
      <c r="I356" s="2"/>
      <c r="J356" s="2"/>
      <c r="K356" s="41"/>
      <c r="L356" s="4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L356" s="38"/>
      <c r="AM356" s="79"/>
      <c r="AN356" s="2"/>
      <c r="AO356" s="2"/>
    </row>
    <row r="357" spans="1:41" s="47" customFormat="1">
      <c r="A357" s="49"/>
      <c r="B357" s="2"/>
      <c r="C357" s="2"/>
      <c r="D357" s="2"/>
      <c r="E357" s="2"/>
      <c r="F357" s="2"/>
      <c r="G357" s="2"/>
      <c r="H357" s="2"/>
      <c r="I357" s="2"/>
      <c r="J357" s="2"/>
      <c r="K357" s="41"/>
      <c r="L357" s="4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L357" s="38"/>
      <c r="AM357" s="79"/>
      <c r="AN357" s="2"/>
      <c r="AO357" s="2"/>
    </row>
    <row r="358" spans="1:41" s="47" customFormat="1">
      <c r="A358" s="49"/>
      <c r="B358" s="2"/>
      <c r="C358" s="2"/>
      <c r="D358" s="2"/>
      <c r="E358" s="2"/>
      <c r="F358" s="2"/>
      <c r="G358" s="2"/>
      <c r="H358" s="2"/>
      <c r="I358" s="2"/>
      <c r="J358" s="2"/>
      <c r="K358" s="41"/>
      <c r="L358" s="4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L358" s="38"/>
      <c r="AM358" s="79"/>
      <c r="AN358" s="2"/>
      <c r="AO358" s="2"/>
    </row>
    <row r="359" spans="1:41" s="47" customFormat="1">
      <c r="A359" s="49"/>
      <c r="B359" s="2"/>
      <c r="C359" s="2"/>
      <c r="D359" s="2"/>
      <c r="E359" s="2"/>
      <c r="F359" s="2"/>
      <c r="G359" s="2"/>
      <c r="H359" s="2"/>
      <c r="I359" s="2"/>
      <c r="J359" s="2"/>
      <c r="K359" s="41"/>
      <c r="L359" s="4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L359" s="38"/>
      <c r="AM359" s="79"/>
      <c r="AN359" s="2"/>
      <c r="AO359" s="2"/>
    </row>
    <row r="360" spans="1:41" s="47" customFormat="1">
      <c r="A360" s="49"/>
      <c r="B360" s="2"/>
      <c r="C360" s="2"/>
      <c r="D360" s="2"/>
      <c r="E360" s="2"/>
      <c r="F360" s="2"/>
      <c r="G360" s="2"/>
      <c r="H360" s="2"/>
      <c r="I360" s="2"/>
      <c r="J360" s="2"/>
      <c r="K360" s="41"/>
      <c r="L360" s="4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L360" s="38"/>
      <c r="AM360" s="79"/>
      <c r="AN360" s="2"/>
      <c r="AO360" s="2"/>
    </row>
    <row r="361" spans="1:41" s="47" customFormat="1">
      <c r="A361" s="49"/>
      <c r="B361" s="2"/>
      <c r="C361" s="2"/>
      <c r="D361" s="2"/>
      <c r="E361" s="2"/>
      <c r="F361" s="2"/>
      <c r="G361" s="2"/>
      <c r="H361" s="2"/>
      <c r="I361" s="2"/>
      <c r="J361" s="2"/>
      <c r="K361" s="41"/>
      <c r="L361" s="4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L361" s="38"/>
      <c r="AM361" s="79"/>
      <c r="AN361" s="2"/>
      <c r="AO361" s="2"/>
    </row>
    <row r="362" spans="1:41" s="47" customFormat="1">
      <c r="A362" s="49"/>
      <c r="B362" s="2"/>
      <c r="C362" s="2"/>
      <c r="D362" s="2"/>
      <c r="E362" s="2"/>
      <c r="F362" s="2"/>
      <c r="G362" s="2"/>
      <c r="H362" s="2"/>
      <c r="I362" s="2"/>
      <c r="J362" s="2"/>
      <c r="K362" s="41"/>
      <c r="L362" s="4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L362" s="38"/>
      <c r="AM362" s="79"/>
      <c r="AN362" s="2"/>
      <c r="AO362" s="2"/>
    </row>
    <row r="363" spans="1:41" s="47" customFormat="1">
      <c r="A363" s="49"/>
      <c r="B363" s="2"/>
      <c r="C363" s="2"/>
      <c r="D363" s="2"/>
      <c r="E363" s="2"/>
      <c r="F363" s="2"/>
      <c r="G363" s="2"/>
      <c r="H363" s="2"/>
      <c r="I363" s="2"/>
      <c r="J363" s="2"/>
      <c r="K363" s="41"/>
      <c r="L363" s="4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L363" s="38"/>
      <c r="AM363" s="79"/>
      <c r="AN363" s="2"/>
      <c r="AO363" s="2"/>
    </row>
    <row r="364" spans="1:41" s="47" customFormat="1">
      <c r="A364" s="49"/>
      <c r="B364" s="2"/>
      <c r="C364" s="2"/>
      <c r="D364" s="2"/>
      <c r="E364" s="2"/>
      <c r="F364" s="2"/>
      <c r="G364" s="2"/>
      <c r="H364" s="2"/>
      <c r="I364" s="2"/>
      <c r="J364" s="2"/>
      <c r="K364" s="41"/>
      <c r="L364" s="4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L364" s="38"/>
      <c r="AM364" s="79"/>
      <c r="AN364" s="2"/>
      <c r="AO364" s="2"/>
    </row>
    <row r="365" spans="1:41" s="47" customFormat="1">
      <c r="A365" s="49"/>
      <c r="B365" s="2"/>
      <c r="C365" s="2"/>
      <c r="D365" s="2"/>
      <c r="E365" s="2"/>
      <c r="F365" s="2"/>
      <c r="G365" s="2"/>
      <c r="H365" s="2"/>
      <c r="I365" s="2"/>
      <c r="J365" s="2"/>
      <c r="K365" s="41"/>
      <c r="L365" s="4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L365" s="38"/>
      <c r="AM365" s="79"/>
      <c r="AN365" s="2"/>
      <c r="AO365" s="2"/>
    </row>
    <row r="366" spans="1:41" s="47" customFormat="1">
      <c r="A366" s="49"/>
      <c r="B366" s="2"/>
      <c r="C366" s="2"/>
      <c r="D366" s="2"/>
      <c r="E366" s="2"/>
      <c r="F366" s="2"/>
      <c r="G366" s="2"/>
      <c r="H366" s="2"/>
      <c r="I366" s="2"/>
      <c r="J366" s="2"/>
      <c r="K366" s="41"/>
      <c r="L366" s="4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L366" s="38"/>
      <c r="AM366" s="79"/>
      <c r="AN366" s="2"/>
      <c r="AO366" s="2"/>
    </row>
    <row r="367" spans="1:41" s="47" customFormat="1">
      <c r="A367" s="49"/>
      <c r="B367" s="2"/>
      <c r="C367" s="2"/>
      <c r="D367" s="2"/>
      <c r="E367" s="2"/>
      <c r="F367" s="2"/>
      <c r="G367" s="2"/>
      <c r="H367" s="2"/>
      <c r="I367" s="2"/>
      <c r="J367" s="2"/>
      <c r="K367" s="41"/>
      <c r="L367" s="4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L367" s="38"/>
      <c r="AM367" s="79"/>
      <c r="AN367" s="2"/>
      <c r="AO367" s="2"/>
    </row>
    <row r="368" spans="1:41" s="47" customFormat="1">
      <c r="A368" s="49"/>
      <c r="B368" s="2"/>
      <c r="C368" s="2"/>
      <c r="D368" s="2"/>
      <c r="E368" s="2"/>
      <c r="F368" s="2"/>
      <c r="G368" s="2"/>
      <c r="H368" s="2"/>
      <c r="I368" s="2"/>
      <c r="J368" s="2"/>
      <c r="K368" s="41"/>
      <c r="L368" s="4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L368" s="38"/>
      <c r="AM368" s="79"/>
      <c r="AN368" s="2"/>
      <c r="AO368" s="2"/>
    </row>
    <row r="369" spans="1:41" s="47" customFormat="1">
      <c r="A369" s="49"/>
      <c r="B369" s="2"/>
      <c r="C369" s="2"/>
      <c r="D369" s="2"/>
      <c r="E369" s="2"/>
      <c r="F369" s="2"/>
      <c r="G369" s="2"/>
      <c r="H369" s="2"/>
      <c r="I369" s="2"/>
      <c r="J369" s="2"/>
      <c r="K369" s="41"/>
      <c r="L369" s="4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L369" s="38"/>
      <c r="AM369" s="79"/>
      <c r="AN369" s="2"/>
      <c r="AO369" s="2"/>
    </row>
    <row r="370" spans="1:41" s="47" customFormat="1">
      <c r="A370" s="49"/>
      <c r="B370" s="2"/>
      <c r="C370" s="2"/>
      <c r="D370" s="2"/>
      <c r="E370" s="2"/>
      <c r="F370" s="2"/>
      <c r="G370" s="2"/>
      <c r="H370" s="2"/>
      <c r="I370" s="2"/>
      <c r="J370" s="2"/>
      <c r="K370" s="41"/>
      <c r="L370" s="4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L370" s="38"/>
      <c r="AM370" s="79"/>
      <c r="AN370" s="2"/>
      <c r="AO370" s="2"/>
    </row>
    <row r="371" spans="1:41" s="47" customFormat="1">
      <c r="A371" s="49"/>
      <c r="B371" s="2"/>
      <c r="C371" s="2"/>
      <c r="D371" s="2"/>
      <c r="E371" s="2"/>
      <c r="F371" s="2"/>
      <c r="G371" s="2"/>
      <c r="H371" s="2"/>
      <c r="I371" s="2"/>
      <c r="J371" s="2"/>
      <c r="K371" s="41"/>
      <c r="L371" s="4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L371" s="38"/>
      <c r="AM371" s="79"/>
      <c r="AN371" s="2"/>
      <c r="AO371" s="2"/>
    </row>
    <row r="372" spans="1:41" s="47" customFormat="1">
      <c r="A372" s="49"/>
      <c r="B372" s="2"/>
      <c r="C372" s="2"/>
      <c r="D372" s="2"/>
      <c r="E372" s="2"/>
      <c r="F372" s="2"/>
      <c r="G372" s="2"/>
      <c r="H372" s="2"/>
      <c r="I372" s="2"/>
      <c r="J372" s="2"/>
      <c r="K372" s="41"/>
      <c r="L372" s="4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L372" s="38"/>
      <c r="AM372" s="79"/>
      <c r="AN372" s="2"/>
      <c r="AO372" s="2"/>
    </row>
    <row r="373" spans="1:41" s="47" customFormat="1">
      <c r="A373" s="49"/>
      <c r="B373" s="2"/>
      <c r="C373" s="2"/>
      <c r="D373" s="2"/>
      <c r="E373" s="2"/>
      <c r="F373" s="2"/>
      <c r="G373" s="2"/>
      <c r="H373" s="2"/>
      <c r="I373" s="2"/>
      <c r="J373" s="2"/>
      <c r="K373" s="41"/>
      <c r="L373" s="4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L373" s="38"/>
      <c r="AM373" s="79"/>
      <c r="AN373" s="2"/>
      <c r="AO373" s="2"/>
    </row>
    <row r="374" spans="1:41" s="47" customFormat="1">
      <c r="A374" s="49"/>
      <c r="B374" s="2"/>
      <c r="C374" s="2"/>
      <c r="D374" s="2"/>
      <c r="E374" s="2"/>
      <c r="F374" s="2"/>
      <c r="G374" s="2"/>
      <c r="H374" s="2"/>
      <c r="I374" s="2"/>
      <c r="J374" s="2"/>
      <c r="K374" s="41"/>
      <c r="L374" s="4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L374" s="38"/>
      <c r="AM374" s="79"/>
      <c r="AN374" s="2"/>
      <c r="AO374" s="2"/>
    </row>
    <row r="375" spans="1:41" s="47" customFormat="1">
      <c r="A375" s="49"/>
      <c r="B375" s="2"/>
      <c r="C375" s="2"/>
      <c r="D375" s="2"/>
      <c r="E375" s="2"/>
      <c r="F375" s="2"/>
      <c r="G375" s="2"/>
      <c r="H375" s="2"/>
      <c r="I375" s="2"/>
      <c r="J375" s="2"/>
      <c r="K375" s="41"/>
      <c r="L375" s="4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L375" s="38"/>
      <c r="AM375" s="79"/>
      <c r="AN375" s="2"/>
      <c r="AO375" s="2"/>
    </row>
    <row r="376" spans="1:41" s="47" customFormat="1">
      <c r="A376" s="49"/>
      <c r="B376" s="2"/>
      <c r="C376" s="2"/>
      <c r="D376" s="2"/>
      <c r="E376" s="2"/>
      <c r="F376" s="2"/>
      <c r="G376" s="2"/>
      <c r="H376" s="2"/>
      <c r="I376" s="2"/>
      <c r="J376" s="2"/>
      <c r="K376" s="41"/>
      <c r="L376" s="4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L376" s="38"/>
      <c r="AM376" s="79"/>
      <c r="AN376" s="2"/>
      <c r="AO376" s="2"/>
    </row>
    <row r="377" spans="1:41" s="47" customFormat="1">
      <c r="A377" s="49"/>
      <c r="B377" s="2"/>
      <c r="C377" s="2"/>
      <c r="D377" s="2"/>
      <c r="E377" s="2"/>
      <c r="F377" s="2"/>
      <c r="G377" s="2"/>
      <c r="H377" s="2"/>
      <c r="I377" s="2"/>
      <c r="J377" s="2"/>
      <c r="K377" s="41"/>
      <c r="L377" s="4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L377" s="38"/>
      <c r="AM377" s="79"/>
      <c r="AN377" s="2"/>
      <c r="AO377" s="2"/>
    </row>
    <row r="378" spans="1:41" s="47" customFormat="1">
      <c r="A378" s="49"/>
      <c r="B378" s="2"/>
      <c r="C378" s="2"/>
      <c r="D378" s="2"/>
      <c r="E378" s="2"/>
      <c r="F378" s="2"/>
      <c r="G378" s="2"/>
      <c r="H378" s="2"/>
      <c r="I378" s="2"/>
      <c r="J378" s="2"/>
      <c r="K378" s="41"/>
      <c r="L378" s="4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L378" s="38"/>
      <c r="AM378" s="79"/>
      <c r="AN378" s="2"/>
      <c r="AO378" s="2"/>
    </row>
    <row r="379" spans="1:41" s="47" customFormat="1">
      <c r="A379" s="49"/>
      <c r="B379" s="2"/>
      <c r="C379" s="2"/>
      <c r="D379" s="2"/>
      <c r="E379" s="2"/>
      <c r="F379" s="2"/>
      <c r="G379" s="2"/>
      <c r="H379" s="2"/>
      <c r="I379" s="2"/>
      <c r="J379" s="2"/>
      <c r="K379" s="41"/>
      <c r="L379" s="4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L379" s="38"/>
      <c r="AM379" s="79"/>
      <c r="AN379" s="2"/>
      <c r="AO379" s="2"/>
    </row>
  </sheetData>
  <mergeCells count="55">
    <mergeCell ref="A1:AL1"/>
    <mergeCell ref="A2:AL2"/>
    <mergeCell ref="A3:AL3"/>
    <mergeCell ref="A4:AL4"/>
    <mergeCell ref="A5:A9"/>
    <mergeCell ref="B5:B9"/>
    <mergeCell ref="C5:C9"/>
    <mergeCell ref="D5:D9"/>
    <mergeCell ref="E5:E9"/>
    <mergeCell ref="F5:H5"/>
    <mergeCell ref="AI8:AI9"/>
    <mergeCell ref="AJ8:AJ9"/>
    <mergeCell ref="AC5:AJ6"/>
    <mergeCell ref="AK5:AK9"/>
    <mergeCell ref="AL5:AL9"/>
    <mergeCell ref="I7:I9"/>
    <mergeCell ref="AM5:AM9"/>
    <mergeCell ref="F6:F9"/>
    <mergeCell ref="G6:H6"/>
    <mergeCell ref="I6:J6"/>
    <mergeCell ref="K6:L6"/>
    <mergeCell ref="U6:X6"/>
    <mergeCell ref="Y6:AB6"/>
    <mergeCell ref="I5:L5"/>
    <mergeCell ref="M5:O6"/>
    <mergeCell ref="P5:P9"/>
    <mergeCell ref="Q5:S6"/>
    <mergeCell ref="T5:T9"/>
    <mergeCell ref="U5:AB5"/>
    <mergeCell ref="Z7:AB7"/>
    <mergeCell ref="G7:G9"/>
    <mergeCell ref="H7:H9"/>
    <mergeCell ref="J7:J9"/>
    <mergeCell ref="K7:K9"/>
    <mergeCell ref="L7:L9"/>
    <mergeCell ref="M7:M9"/>
    <mergeCell ref="N7:N9"/>
    <mergeCell ref="O7:O9"/>
    <mergeCell ref="Q7:Q9"/>
    <mergeCell ref="R7:R9"/>
    <mergeCell ref="S7:S9"/>
    <mergeCell ref="U7:U9"/>
    <mergeCell ref="V7:X7"/>
    <mergeCell ref="Y7:Y9"/>
    <mergeCell ref="V8:V9"/>
    <mergeCell ref="W8:X8"/>
    <mergeCell ref="Z8:Z9"/>
    <mergeCell ref="AA8:AB8"/>
    <mergeCell ref="AD8:AD9"/>
    <mergeCell ref="AH8:AH9"/>
    <mergeCell ref="AC7:AC9"/>
    <mergeCell ref="AD7:AF7"/>
    <mergeCell ref="AG7:AG9"/>
    <mergeCell ref="AH7:AJ7"/>
    <mergeCell ref="AE8:AF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8" fitToHeight="0" orientation="landscape" r:id="rId1"/>
  <headerFooter differentFirst="1" scaleWithDoc="0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302"/>
  <sheetViews>
    <sheetView view="pageBreakPreview" topLeftCell="A27" zoomScale="70" zoomScaleSheetLayoutView="70" workbookViewId="0">
      <selection activeCell="I6" sqref="I6:I13"/>
    </sheetView>
  </sheetViews>
  <sheetFormatPr defaultColWidth="10.42578125" defaultRowHeight="18.75"/>
  <cols>
    <col min="1" max="1" width="11.5703125" style="47" customWidth="1"/>
    <col min="2" max="2" width="68.7109375" style="43" customWidth="1"/>
    <col min="3" max="3" width="10.28515625" style="44" hidden="1" customWidth="1"/>
    <col min="4" max="4" width="11.28515625" style="43" hidden="1" customWidth="1"/>
    <col min="5" max="5" width="11.85546875" style="43" hidden="1" customWidth="1"/>
    <col min="6" max="6" width="9.85546875" style="43" hidden="1" customWidth="1"/>
    <col min="7" max="7" width="15.42578125" style="44" customWidth="1"/>
    <col min="8" max="8" width="18.28515625" style="44" customWidth="1"/>
    <col min="9" max="9" width="24.28515625" style="44" customWidth="1"/>
    <col min="10" max="10" width="33.5703125" style="44" customWidth="1"/>
    <col min="11" max="11" width="17.140625" style="45" customWidth="1"/>
    <col min="12" max="12" width="14.42578125" style="45" customWidth="1"/>
    <col min="13" max="13" width="13" style="45" customWidth="1"/>
    <col min="14" max="14" width="9.42578125" style="45" hidden="1" customWidth="1"/>
    <col min="15" max="15" width="16" style="45" customWidth="1"/>
    <col min="16" max="16" width="14.42578125" style="45" customWidth="1"/>
    <col min="17" max="17" width="14.28515625" style="45" customWidth="1"/>
    <col min="18" max="18" width="13.7109375" style="45" hidden="1" customWidth="1"/>
    <col min="19" max="19" width="14.85546875" style="45" hidden="1" customWidth="1"/>
    <col min="20" max="20" width="13.7109375" style="45" hidden="1" customWidth="1"/>
    <col min="21" max="22" width="15.140625" style="45" hidden="1" customWidth="1"/>
    <col min="23" max="23" width="15.5703125" style="45" hidden="1" customWidth="1"/>
    <col min="24" max="25" width="14.7109375" style="45" hidden="1" customWidth="1"/>
    <col min="26" max="26" width="20.42578125" style="45" customWidth="1"/>
    <col min="27" max="27" width="18.28515625" style="45" customWidth="1"/>
    <col min="28" max="28" width="25.140625" style="45" customWidth="1"/>
    <col min="29" max="29" width="16.42578125" style="45" customWidth="1"/>
    <col min="30" max="30" width="15.7109375" style="45" hidden="1" customWidth="1"/>
    <col min="31" max="31" width="13.140625" style="45" hidden="1" customWidth="1"/>
    <col min="32" max="32" width="13.28515625" style="45" hidden="1" customWidth="1"/>
    <col min="33" max="34" width="12.5703125" style="45" hidden="1" customWidth="1"/>
    <col min="35" max="36" width="12.7109375" style="45" hidden="1" customWidth="1"/>
    <col min="37" max="37" width="29.7109375" style="45" customWidth="1"/>
    <col min="38" max="38" width="24.42578125" style="80" customWidth="1"/>
    <col min="39" max="39" width="0" style="2" hidden="1" customWidth="1"/>
    <col min="40" max="16384" width="10.42578125" style="2"/>
  </cols>
  <sheetData>
    <row r="1" spans="1:40" s="1" customFormat="1" ht="17.45" hidden="1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0" s="1" customFormat="1" ht="34.5" customHeight="1">
      <c r="A2" s="178" t="s">
        <v>220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</row>
    <row r="3" spans="1:40" ht="30.75" customHeight="1">
      <c r="A3" s="179" t="s">
        <v>221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</row>
    <row r="4" spans="1:40" ht="39" customHeight="1">
      <c r="A4" s="180" t="s">
        <v>251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ht="30" customHeight="1">
      <c r="A5" s="208" t="s">
        <v>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0" s="3" customFormat="1" ht="33" customHeight="1">
      <c r="A6" s="163" t="s">
        <v>1</v>
      </c>
      <c r="B6" s="163" t="s">
        <v>2</v>
      </c>
      <c r="C6" s="166" t="s">
        <v>161</v>
      </c>
      <c r="D6" s="166" t="s">
        <v>4</v>
      </c>
      <c r="E6" s="166" t="s">
        <v>162</v>
      </c>
      <c r="F6" s="163" t="s">
        <v>163</v>
      </c>
      <c r="G6" s="163" t="s">
        <v>164</v>
      </c>
      <c r="H6" s="163" t="s">
        <v>165</v>
      </c>
      <c r="I6" s="163" t="s">
        <v>166</v>
      </c>
      <c r="J6" s="163" t="s">
        <v>6</v>
      </c>
      <c r="K6" s="163"/>
      <c r="L6" s="163"/>
      <c r="M6" s="163"/>
      <c r="N6" s="163"/>
      <c r="O6" s="163"/>
      <c r="P6" s="163"/>
      <c r="Q6" s="163"/>
      <c r="R6" s="172" t="s">
        <v>167</v>
      </c>
      <c r="S6" s="173"/>
      <c r="T6" s="173"/>
      <c r="U6" s="173"/>
      <c r="V6" s="174"/>
      <c r="W6" s="172" t="s">
        <v>226</v>
      </c>
      <c r="X6" s="173"/>
      <c r="Y6" s="173"/>
      <c r="Z6" s="173"/>
      <c r="AA6" s="173"/>
      <c r="AB6" s="173"/>
      <c r="AC6" s="173"/>
      <c r="AD6" s="174"/>
      <c r="AE6" s="163" t="s">
        <v>168</v>
      </c>
      <c r="AF6" s="163"/>
      <c r="AG6" s="163"/>
      <c r="AH6" s="163"/>
      <c r="AI6" s="163"/>
      <c r="AJ6" s="163"/>
      <c r="AK6" s="166" t="s">
        <v>13</v>
      </c>
      <c r="AL6" s="196" t="s">
        <v>14</v>
      </c>
      <c r="AM6" s="203"/>
    </row>
    <row r="7" spans="1:40" s="3" customFormat="1" ht="23.25" customHeight="1">
      <c r="A7" s="163"/>
      <c r="B7" s="163"/>
      <c r="C7" s="167"/>
      <c r="D7" s="167"/>
      <c r="E7" s="167"/>
      <c r="F7" s="163"/>
      <c r="G7" s="163"/>
      <c r="H7" s="163"/>
      <c r="I7" s="163"/>
      <c r="J7" s="163" t="s">
        <v>169</v>
      </c>
      <c r="K7" s="163" t="s">
        <v>16</v>
      </c>
      <c r="L7" s="163"/>
      <c r="M7" s="163"/>
      <c r="N7" s="163"/>
      <c r="O7" s="163"/>
      <c r="P7" s="163"/>
      <c r="Q7" s="163"/>
      <c r="R7" s="175"/>
      <c r="S7" s="176"/>
      <c r="T7" s="176"/>
      <c r="U7" s="176"/>
      <c r="V7" s="198"/>
      <c r="W7" s="175"/>
      <c r="X7" s="176"/>
      <c r="Y7" s="176"/>
      <c r="Z7" s="176"/>
      <c r="AA7" s="176"/>
      <c r="AB7" s="176"/>
      <c r="AC7" s="176"/>
      <c r="AD7" s="198"/>
      <c r="AE7" s="163"/>
      <c r="AF7" s="163"/>
      <c r="AG7" s="163"/>
      <c r="AH7" s="163"/>
      <c r="AI7" s="163"/>
      <c r="AJ7" s="163"/>
      <c r="AK7" s="167"/>
      <c r="AL7" s="196"/>
      <c r="AM7" s="203"/>
    </row>
    <row r="8" spans="1:40" s="3" customFormat="1" ht="30.75" customHeight="1">
      <c r="A8" s="163"/>
      <c r="B8" s="163"/>
      <c r="C8" s="167"/>
      <c r="D8" s="167"/>
      <c r="E8" s="167"/>
      <c r="F8" s="163"/>
      <c r="G8" s="163"/>
      <c r="H8" s="163"/>
      <c r="I8" s="163"/>
      <c r="J8" s="163"/>
      <c r="K8" s="163" t="s">
        <v>21</v>
      </c>
      <c r="L8" s="199" t="s">
        <v>170</v>
      </c>
      <c r="M8" s="200"/>
      <c r="N8" s="200"/>
      <c r="O8" s="200"/>
      <c r="P8" s="200"/>
      <c r="Q8" s="201"/>
      <c r="R8" s="166" t="s">
        <v>27</v>
      </c>
      <c r="S8" s="204" t="s">
        <v>170</v>
      </c>
      <c r="T8" s="205"/>
      <c r="U8" s="205"/>
      <c r="V8" s="206"/>
      <c r="W8" s="163" t="s">
        <v>27</v>
      </c>
      <c r="X8" s="81" t="s">
        <v>170</v>
      </c>
      <c r="Y8" s="81"/>
      <c r="Z8" s="197" t="s">
        <v>27</v>
      </c>
      <c r="AA8" s="197" t="s">
        <v>179</v>
      </c>
      <c r="AB8" s="197"/>
      <c r="AC8" s="197"/>
      <c r="AD8" s="197"/>
      <c r="AE8" s="163" t="s">
        <v>27</v>
      </c>
      <c r="AF8" s="202" t="s">
        <v>170</v>
      </c>
      <c r="AG8" s="202"/>
      <c r="AH8" s="202"/>
      <c r="AI8" s="202"/>
      <c r="AJ8" s="202"/>
      <c r="AK8" s="167"/>
      <c r="AL8" s="196"/>
      <c r="AM8" s="203"/>
    </row>
    <row r="9" spans="1:40" s="3" customFormat="1" ht="45" customHeight="1">
      <c r="A9" s="163"/>
      <c r="B9" s="163"/>
      <c r="C9" s="167"/>
      <c r="D9" s="167"/>
      <c r="E9" s="167"/>
      <c r="F9" s="163"/>
      <c r="G9" s="163"/>
      <c r="H9" s="163"/>
      <c r="I9" s="163"/>
      <c r="J9" s="163"/>
      <c r="K9" s="163"/>
      <c r="L9" s="163" t="s">
        <v>171</v>
      </c>
      <c r="M9" s="163"/>
      <c r="N9" s="163" t="s">
        <v>172</v>
      </c>
      <c r="O9" s="163"/>
      <c r="P9" s="163"/>
      <c r="Q9" s="163"/>
      <c r="R9" s="167"/>
      <c r="S9" s="171" t="s">
        <v>171</v>
      </c>
      <c r="T9" s="171"/>
      <c r="U9" s="163" t="s">
        <v>173</v>
      </c>
      <c r="V9" s="166" t="s">
        <v>174</v>
      </c>
      <c r="W9" s="163"/>
      <c r="X9" s="35" t="s">
        <v>175</v>
      </c>
      <c r="Y9" s="35"/>
      <c r="Z9" s="197"/>
      <c r="AA9" s="163" t="s">
        <v>171</v>
      </c>
      <c r="AB9" s="163"/>
      <c r="AC9" s="163" t="s">
        <v>173</v>
      </c>
      <c r="AD9" s="163" t="s">
        <v>174</v>
      </c>
      <c r="AE9" s="163"/>
      <c r="AF9" s="163" t="s">
        <v>175</v>
      </c>
      <c r="AG9" s="163"/>
      <c r="AH9" s="199" t="s">
        <v>176</v>
      </c>
      <c r="AI9" s="200"/>
      <c r="AJ9" s="201"/>
      <c r="AK9" s="167"/>
      <c r="AL9" s="196"/>
      <c r="AM9" s="203"/>
    </row>
    <row r="10" spans="1:40" s="3" customFormat="1" ht="20.25" customHeight="1">
      <c r="A10" s="163"/>
      <c r="B10" s="163"/>
      <c r="C10" s="167"/>
      <c r="D10" s="167"/>
      <c r="E10" s="167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7"/>
      <c r="S10" s="163" t="s">
        <v>27</v>
      </c>
      <c r="T10" s="163" t="s">
        <v>22</v>
      </c>
      <c r="U10" s="163"/>
      <c r="V10" s="167"/>
      <c r="W10" s="163"/>
      <c r="X10" s="163" t="s">
        <v>27</v>
      </c>
      <c r="Y10" s="163" t="s">
        <v>177</v>
      </c>
      <c r="Z10" s="197"/>
      <c r="AA10" s="163" t="s">
        <v>27</v>
      </c>
      <c r="AB10" s="163" t="s">
        <v>229</v>
      </c>
      <c r="AC10" s="163"/>
      <c r="AD10" s="163"/>
      <c r="AE10" s="163"/>
      <c r="AF10" s="163" t="s">
        <v>27</v>
      </c>
      <c r="AG10" s="163" t="s">
        <v>178</v>
      </c>
      <c r="AH10" s="166" t="s">
        <v>27</v>
      </c>
      <c r="AI10" s="172" t="s">
        <v>179</v>
      </c>
      <c r="AJ10" s="174"/>
      <c r="AK10" s="167"/>
      <c r="AL10" s="196"/>
      <c r="AM10" s="203"/>
    </row>
    <row r="11" spans="1:40" s="3" customFormat="1" ht="33" customHeight="1">
      <c r="A11" s="163"/>
      <c r="B11" s="163"/>
      <c r="C11" s="167"/>
      <c r="D11" s="167"/>
      <c r="E11" s="167"/>
      <c r="F11" s="163"/>
      <c r="G11" s="163"/>
      <c r="H11" s="163"/>
      <c r="I11" s="163"/>
      <c r="J11" s="163"/>
      <c r="K11" s="163"/>
      <c r="L11" s="163" t="s">
        <v>27</v>
      </c>
      <c r="M11" s="163" t="s">
        <v>180</v>
      </c>
      <c r="N11" s="163" t="s">
        <v>181</v>
      </c>
      <c r="O11" s="163" t="s">
        <v>182</v>
      </c>
      <c r="P11" s="163"/>
      <c r="Q11" s="163"/>
      <c r="R11" s="167"/>
      <c r="S11" s="163"/>
      <c r="T11" s="163"/>
      <c r="U11" s="163"/>
      <c r="V11" s="167"/>
      <c r="W11" s="163"/>
      <c r="X11" s="163"/>
      <c r="Y11" s="163"/>
      <c r="Z11" s="197"/>
      <c r="AA11" s="163"/>
      <c r="AB11" s="163"/>
      <c r="AC11" s="163"/>
      <c r="AD11" s="163"/>
      <c r="AE11" s="163"/>
      <c r="AF11" s="163"/>
      <c r="AG11" s="163"/>
      <c r="AH11" s="167"/>
      <c r="AI11" s="175"/>
      <c r="AJ11" s="198"/>
      <c r="AK11" s="167"/>
      <c r="AL11" s="196"/>
      <c r="AM11" s="203"/>
    </row>
    <row r="12" spans="1:40" s="3" customFormat="1" ht="33" customHeight="1">
      <c r="A12" s="163"/>
      <c r="B12" s="163"/>
      <c r="C12" s="167"/>
      <c r="D12" s="167"/>
      <c r="E12" s="167"/>
      <c r="F12" s="163"/>
      <c r="G12" s="163"/>
      <c r="H12" s="163"/>
      <c r="I12" s="163"/>
      <c r="J12" s="163"/>
      <c r="K12" s="163"/>
      <c r="L12" s="163"/>
      <c r="M12" s="163"/>
      <c r="N12" s="163"/>
      <c r="O12" s="163" t="s">
        <v>27</v>
      </c>
      <c r="P12" s="163" t="s">
        <v>28</v>
      </c>
      <c r="Q12" s="163"/>
      <c r="R12" s="167"/>
      <c r="S12" s="163"/>
      <c r="T12" s="163"/>
      <c r="U12" s="163"/>
      <c r="V12" s="167"/>
      <c r="W12" s="163"/>
      <c r="X12" s="163"/>
      <c r="Y12" s="163"/>
      <c r="Z12" s="197"/>
      <c r="AA12" s="163"/>
      <c r="AB12" s="163"/>
      <c r="AC12" s="163"/>
      <c r="AD12" s="163"/>
      <c r="AE12" s="163"/>
      <c r="AF12" s="163"/>
      <c r="AG12" s="163"/>
      <c r="AH12" s="167"/>
      <c r="AI12" s="166" t="s">
        <v>183</v>
      </c>
      <c r="AJ12" s="166" t="s">
        <v>184</v>
      </c>
      <c r="AK12" s="167"/>
      <c r="AL12" s="196"/>
      <c r="AM12" s="203"/>
    </row>
    <row r="13" spans="1:40" s="3" customFormat="1" ht="74.25" customHeight="1">
      <c r="A13" s="163"/>
      <c r="B13" s="163"/>
      <c r="C13" s="168"/>
      <c r="D13" s="168"/>
      <c r="E13" s="168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54" t="s">
        <v>185</v>
      </c>
      <c r="Q13" s="54" t="s">
        <v>184</v>
      </c>
      <c r="R13" s="168"/>
      <c r="S13" s="163"/>
      <c r="T13" s="163"/>
      <c r="U13" s="163"/>
      <c r="V13" s="168"/>
      <c r="W13" s="163"/>
      <c r="X13" s="163"/>
      <c r="Y13" s="163"/>
      <c r="Z13" s="197"/>
      <c r="AA13" s="163"/>
      <c r="AB13" s="163"/>
      <c r="AC13" s="163"/>
      <c r="AD13" s="163"/>
      <c r="AE13" s="163"/>
      <c r="AF13" s="163"/>
      <c r="AG13" s="163"/>
      <c r="AH13" s="168"/>
      <c r="AI13" s="168"/>
      <c r="AJ13" s="168"/>
      <c r="AK13" s="168"/>
      <c r="AL13" s="196"/>
      <c r="AM13" s="203"/>
    </row>
    <row r="14" spans="1:40" s="6" customFormat="1" ht="30.75" hidden="1" customHeight="1">
      <c r="A14" s="5" t="s">
        <v>38</v>
      </c>
      <c r="B14" s="5" t="s">
        <v>45</v>
      </c>
      <c r="C14" s="5">
        <v>3</v>
      </c>
      <c r="D14" s="5">
        <v>4</v>
      </c>
      <c r="E14" s="5">
        <v>5</v>
      </c>
      <c r="F14" s="5">
        <v>3</v>
      </c>
      <c r="G14" s="5" t="s">
        <v>100</v>
      </c>
      <c r="H14" s="5" t="s">
        <v>104</v>
      </c>
      <c r="I14" s="5" t="s">
        <v>151</v>
      </c>
      <c r="J14" s="5">
        <v>6</v>
      </c>
      <c r="K14" s="5">
        <v>7</v>
      </c>
      <c r="L14" s="5">
        <v>8</v>
      </c>
      <c r="M14" s="5">
        <v>9</v>
      </c>
      <c r="N14" s="5" t="s">
        <v>186</v>
      </c>
      <c r="O14" s="5">
        <v>10</v>
      </c>
      <c r="P14" s="5">
        <v>11</v>
      </c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  <c r="X14" s="5">
        <v>19</v>
      </c>
      <c r="Y14" s="5"/>
      <c r="Z14" s="5"/>
      <c r="AA14" s="5">
        <v>20</v>
      </c>
      <c r="AB14" s="5"/>
      <c r="AC14" s="5">
        <v>21</v>
      </c>
      <c r="AD14" s="5">
        <v>22</v>
      </c>
      <c r="AE14" s="5">
        <v>23</v>
      </c>
      <c r="AF14" s="5">
        <v>24</v>
      </c>
      <c r="AG14" s="5">
        <v>25</v>
      </c>
      <c r="AH14" s="5">
        <v>26</v>
      </c>
      <c r="AI14" s="5">
        <v>27</v>
      </c>
      <c r="AJ14" s="5">
        <v>28</v>
      </c>
      <c r="AK14" s="5" t="s">
        <v>187</v>
      </c>
      <c r="AL14" s="55">
        <v>29</v>
      </c>
    </row>
    <row r="15" spans="1:40" s="6" customFormat="1" ht="57.75" customHeight="1">
      <c r="A15" s="54"/>
      <c r="B15" s="11" t="s">
        <v>31</v>
      </c>
      <c r="C15" s="7" t="e">
        <f>#REF!+A20+A25+A29+A33+A37</f>
        <v>#REF!</v>
      </c>
      <c r="D15" s="7"/>
      <c r="E15" s="7"/>
      <c r="F15" s="7"/>
      <c r="G15" s="5"/>
      <c r="H15" s="5"/>
      <c r="I15" s="5"/>
      <c r="J15" s="5"/>
      <c r="K15" s="56">
        <f>K16</f>
        <v>2904266</v>
      </c>
      <c r="L15" s="56">
        <f t="shared" ref="L15:AD15" si="0">L16</f>
        <v>536293</v>
      </c>
      <c r="M15" s="56">
        <f t="shared" si="0"/>
        <v>155156</v>
      </c>
      <c r="N15" s="56">
        <f t="shared" si="0"/>
        <v>0</v>
      </c>
      <c r="O15" s="56">
        <f t="shared" si="0"/>
        <v>2367973</v>
      </c>
      <c r="P15" s="56">
        <f t="shared" si="0"/>
        <v>2196135</v>
      </c>
      <c r="Q15" s="56">
        <f t="shared" si="0"/>
        <v>171838</v>
      </c>
      <c r="R15" s="56">
        <f t="shared" si="0"/>
        <v>1141697</v>
      </c>
      <c r="S15" s="56">
        <f t="shared" si="0"/>
        <v>218732</v>
      </c>
      <c r="T15" s="56">
        <f t="shared" si="0"/>
        <v>89771</v>
      </c>
      <c r="U15" s="56">
        <f t="shared" si="0"/>
        <v>878373</v>
      </c>
      <c r="V15" s="56">
        <f t="shared" si="0"/>
        <v>44592</v>
      </c>
      <c r="W15" s="56">
        <f t="shared" si="0"/>
        <v>1736251</v>
      </c>
      <c r="X15" s="56">
        <f t="shared" si="0"/>
        <v>317561</v>
      </c>
      <c r="Y15" s="56">
        <f t="shared" si="0"/>
        <v>252176</v>
      </c>
      <c r="Z15" s="56">
        <f t="shared" si="0"/>
        <v>1356829</v>
      </c>
      <c r="AA15" s="56">
        <f t="shared" si="0"/>
        <v>65385</v>
      </c>
      <c r="AB15" s="56">
        <f t="shared" si="0"/>
        <v>0</v>
      </c>
      <c r="AC15" s="56">
        <f t="shared" si="0"/>
        <v>1291444</v>
      </c>
      <c r="AD15" s="56">
        <f t="shared" si="0"/>
        <v>127246</v>
      </c>
      <c r="AE15" s="56" t="e">
        <f t="shared" ref="AE15:AJ15" si="1">AE16</f>
        <v>#REF!</v>
      </c>
      <c r="AF15" s="56" t="e">
        <f t="shared" si="1"/>
        <v>#REF!</v>
      </c>
      <c r="AG15" s="56" t="e">
        <f t="shared" si="1"/>
        <v>#REF!</v>
      </c>
      <c r="AH15" s="56" t="e">
        <f t="shared" si="1"/>
        <v>#REF!</v>
      </c>
      <c r="AI15" s="56" t="e">
        <f t="shared" si="1"/>
        <v>#REF!</v>
      </c>
      <c r="AJ15" s="56" t="e">
        <f t="shared" si="1"/>
        <v>#REF!</v>
      </c>
      <c r="AK15" s="57" t="e">
        <f>AI15+'[4]Bieu1 TW trong nuoc '!AH12</f>
        <v>#REF!</v>
      </c>
      <c r="AL15" s="55"/>
    </row>
    <row r="16" spans="1:40" s="11" customFormat="1" ht="102.75" customHeight="1">
      <c r="A16" s="9"/>
      <c r="B16" s="58" t="s">
        <v>222</v>
      </c>
      <c r="C16" s="7"/>
      <c r="D16" s="58"/>
      <c r="E16" s="58"/>
      <c r="F16" s="7"/>
      <c r="G16" s="9"/>
      <c r="H16" s="9"/>
      <c r="I16" s="9"/>
      <c r="J16" s="9"/>
      <c r="K16" s="59">
        <f>K17+K21+K26+K30+K34</f>
        <v>2904266</v>
      </c>
      <c r="L16" s="59">
        <f t="shared" ref="L16:AD16" si="2">L17+L21+L26+L30+L34</f>
        <v>536293</v>
      </c>
      <c r="M16" s="59">
        <f t="shared" si="2"/>
        <v>155156</v>
      </c>
      <c r="N16" s="59">
        <f t="shared" si="2"/>
        <v>0</v>
      </c>
      <c r="O16" s="59">
        <f t="shared" si="2"/>
        <v>2367973</v>
      </c>
      <c r="P16" s="59">
        <f t="shared" si="2"/>
        <v>2196135</v>
      </c>
      <c r="Q16" s="59">
        <f t="shared" si="2"/>
        <v>171838</v>
      </c>
      <c r="R16" s="59">
        <f t="shared" si="2"/>
        <v>1141697</v>
      </c>
      <c r="S16" s="59">
        <f t="shared" si="2"/>
        <v>218732</v>
      </c>
      <c r="T16" s="59">
        <f t="shared" si="2"/>
        <v>89771</v>
      </c>
      <c r="U16" s="59">
        <f t="shared" si="2"/>
        <v>878373</v>
      </c>
      <c r="V16" s="59">
        <f t="shared" si="2"/>
        <v>44592</v>
      </c>
      <c r="W16" s="59">
        <f t="shared" si="2"/>
        <v>1736251</v>
      </c>
      <c r="X16" s="59">
        <f t="shared" si="2"/>
        <v>317561</v>
      </c>
      <c r="Y16" s="59">
        <f t="shared" si="2"/>
        <v>252176</v>
      </c>
      <c r="Z16" s="59">
        <f t="shared" si="2"/>
        <v>1356829</v>
      </c>
      <c r="AA16" s="59">
        <f t="shared" si="2"/>
        <v>65385</v>
      </c>
      <c r="AB16" s="59">
        <f t="shared" si="2"/>
        <v>0</v>
      </c>
      <c r="AC16" s="59">
        <f t="shared" si="2"/>
        <v>1291444</v>
      </c>
      <c r="AD16" s="59">
        <f t="shared" si="2"/>
        <v>127246</v>
      </c>
      <c r="AE16" s="59" t="e">
        <f>#REF!+AE17+AE21+AE26+AE30+AE34</f>
        <v>#REF!</v>
      </c>
      <c r="AF16" s="60" t="e">
        <f>#REF!+AF17+AF21+AF26+AF30+AF34</f>
        <v>#REF!</v>
      </c>
      <c r="AG16" s="59" t="e">
        <f>#REF!+AG17+AG21+AG26+AG30+AG34</f>
        <v>#REF!</v>
      </c>
      <c r="AH16" s="60" t="e">
        <f>#REF!+AH17+AH21+AH26+AH30+AH34</f>
        <v>#REF!</v>
      </c>
      <c r="AI16" s="59" t="e">
        <f>#REF!+AI17+AI21+AI26+AI30+AI34</f>
        <v>#REF!</v>
      </c>
      <c r="AJ16" s="60" t="e">
        <f>#REF!+AJ17+AJ21+AJ26+AJ30+AJ34</f>
        <v>#REF!</v>
      </c>
      <c r="AK16" s="10"/>
      <c r="AL16" s="61"/>
    </row>
    <row r="17" spans="1:38" ht="37.5" customHeight="1">
      <c r="A17" s="14" t="s">
        <v>36</v>
      </c>
      <c r="B17" s="13" t="s">
        <v>223</v>
      </c>
      <c r="C17" s="16"/>
      <c r="D17" s="13"/>
      <c r="E17" s="13"/>
      <c r="F17" s="13"/>
      <c r="G17" s="62"/>
      <c r="H17" s="62"/>
      <c r="I17" s="62"/>
      <c r="J17" s="62"/>
      <c r="K17" s="60">
        <f>K18</f>
        <v>113190</v>
      </c>
      <c r="L17" s="60">
        <f t="shared" ref="L17:AD19" si="3">L18</f>
        <v>18366</v>
      </c>
      <c r="M17" s="60">
        <f t="shared" si="3"/>
        <v>0</v>
      </c>
      <c r="N17" s="60">
        <f t="shared" si="3"/>
        <v>0</v>
      </c>
      <c r="O17" s="60">
        <f t="shared" si="3"/>
        <v>94824</v>
      </c>
      <c r="P17" s="60">
        <f t="shared" si="3"/>
        <v>85344</v>
      </c>
      <c r="Q17" s="60">
        <f t="shared" si="3"/>
        <v>9480</v>
      </c>
      <c r="R17" s="60">
        <f t="shared" si="3"/>
        <v>22668</v>
      </c>
      <c r="S17" s="60">
        <f t="shared" si="3"/>
        <v>4301</v>
      </c>
      <c r="T17" s="60">
        <f t="shared" si="3"/>
        <v>0</v>
      </c>
      <c r="U17" s="60">
        <f t="shared" si="3"/>
        <v>16531</v>
      </c>
      <c r="V17" s="60">
        <f t="shared" si="3"/>
        <v>1836</v>
      </c>
      <c r="W17" s="60">
        <f t="shared" si="3"/>
        <v>90322</v>
      </c>
      <c r="X17" s="60">
        <f t="shared" si="3"/>
        <v>14065</v>
      </c>
      <c r="Y17" s="60">
        <f t="shared" si="3"/>
        <v>14065</v>
      </c>
      <c r="Z17" s="60">
        <f t="shared" si="3"/>
        <v>68613</v>
      </c>
      <c r="AA17" s="60">
        <f t="shared" si="3"/>
        <v>0</v>
      </c>
      <c r="AB17" s="60">
        <f t="shared" si="3"/>
        <v>0</v>
      </c>
      <c r="AC17" s="60">
        <f t="shared" si="3"/>
        <v>68613</v>
      </c>
      <c r="AD17" s="60">
        <f t="shared" si="3"/>
        <v>7644</v>
      </c>
      <c r="AE17" s="60">
        <f t="shared" ref="AE17:AI19" si="4">AE18</f>
        <v>45533.888888888891</v>
      </c>
      <c r="AF17" s="60">
        <f t="shared" si="4"/>
        <v>6645</v>
      </c>
      <c r="AG17" s="60">
        <f t="shared" si="4"/>
        <v>0</v>
      </c>
      <c r="AH17" s="60">
        <f t="shared" si="4"/>
        <v>38888.888888888891</v>
      </c>
      <c r="AI17" s="60">
        <f t="shared" si="4"/>
        <v>35000</v>
      </c>
      <c r="AJ17" s="60">
        <f t="shared" ref="AF17:AJ19" si="5">AJ18</f>
        <v>3888.8888888888887</v>
      </c>
      <c r="AK17" s="63"/>
      <c r="AL17" s="64"/>
    </row>
    <row r="18" spans="1:38" s="1" customFormat="1" ht="69" customHeight="1">
      <c r="A18" s="21" t="s">
        <v>137</v>
      </c>
      <c r="B18" s="22" t="s">
        <v>224</v>
      </c>
      <c r="C18" s="23"/>
      <c r="D18" s="22"/>
      <c r="E18" s="22"/>
      <c r="F18" s="22"/>
      <c r="G18" s="65"/>
      <c r="H18" s="65"/>
      <c r="I18" s="65"/>
      <c r="J18" s="65"/>
      <c r="K18" s="60">
        <f>K19</f>
        <v>113190</v>
      </c>
      <c r="L18" s="60">
        <f t="shared" si="3"/>
        <v>18366</v>
      </c>
      <c r="M18" s="60">
        <f t="shared" si="3"/>
        <v>0</v>
      </c>
      <c r="N18" s="60">
        <f t="shared" si="3"/>
        <v>0</v>
      </c>
      <c r="O18" s="60">
        <f t="shared" si="3"/>
        <v>94824</v>
      </c>
      <c r="P18" s="60">
        <f t="shared" si="3"/>
        <v>85344</v>
      </c>
      <c r="Q18" s="60">
        <f t="shared" si="3"/>
        <v>9480</v>
      </c>
      <c r="R18" s="60">
        <f t="shared" si="3"/>
        <v>22668</v>
      </c>
      <c r="S18" s="60">
        <f t="shared" si="3"/>
        <v>4301</v>
      </c>
      <c r="T18" s="60">
        <f t="shared" si="3"/>
        <v>0</v>
      </c>
      <c r="U18" s="60">
        <f t="shared" si="3"/>
        <v>16531</v>
      </c>
      <c r="V18" s="60">
        <f t="shared" si="3"/>
        <v>1836</v>
      </c>
      <c r="W18" s="60">
        <f t="shared" si="3"/>
        <v>90322</v>
      </c>
      <c r="X18" s="60">
        <f t="shared" si="3"/>
        <v>14065</v>
      </c>
      <c r="Y18" s="60">
        <f t="shared" si="3"/>
        <v>14065</v>
      </c>
      <c r="Z18" s="60">
        <f t="shared" si="3"/>
        <v>68613</v>
      </c>
      <c r="AA18" s="60">
        <f t="shared" si="3"/>
        <v>0</v>
      </c>
      <c r="AB18" s="60">
        <f t="shared" si="3"/>
        <v>0</v>
      </c>
      <c r="AC18" s="60">
        <f t="shared" si="3"/>
        <v>68613</v>
      </c>
      <c r="AD18" s="60">
        <f t="shared" si="3"/>
        <v>7644</v>
      </c>
      <c r="AE18" s="60">
        <f t="shared" si="4"/>
        <v>45533.888888888891</v>
      </c>
      <c r="AF18" s="60">
        <f t="shared" si="5"/>
        <v>6645</v>
      </c>
      <c r="AG18" s="60">
        <f t="shared" si="5"/>
        <v>0</v>
      </c>
      <c r="AH18" s="60">
        <f t="shared" si="5"/>
        <v>38888.888888888891</v>
      </c>
      <c r="AI18" s="60">
        <f t="shared" si="5"/>
        <v>35000</v>
      </c>
      <c r="AJ18" s="60">
        <f t="shared" si="5"/>
        <v>3888.8888888888887</v>
      </c>
      <c r="AK18" s="63"/>
      <c r="AL18" s="66"/>
    </row>
    <row r="19" spans="1:38" s="24" customFormat="1" ht="36.75" customHeight="1">
      <c r="A19" s="21"/>
      <c r="B19" s="22" t="s">
        <v>225</v>
      </c>
      <c r="C19" s="23"/>
      <c r="D19" s="22"/>
      <c r="E19" s="22"/>
      <c r="F19" s="22"/>
      <c r="G19" s="23"/>
      <c r="H19" s="23"/>
      <c r="I19" s="23"/>
      <c r="J19" s="23"/>
      <c r="K19" s="60">
        <f>K20</f>
        <v>113190</v>
      </c>
      <c r="L19" s="60">
        <f t="shared" si="3"/>
        <v>18366</v>
      </c>
      <c r="M19" s="60">
        <f t="shared" si="3"/>
        <v>0</v>
      </c>
      <c r="N19" s="60">
        <f t="shared" si="3"/>
        <v>0</v>
      </c>
      <c r="O19" s="60">
        <f t="shared" si="3"/>
        <v>94824</v>
      </c>
      <c r="P19" s="60">
        <f t="shared" si="3"/>
        <v>85344</v>
      </c>
      <c r="Q19" s="60">
        <f t="shared" si="3"/>
        <v>9480</v>
      </c>
      <c r="R19" s="60">
        <f t="shared" si="3"/>
        <v>22668</v>
      </c>
      <c r="S19" s="60">
        <f t="shared" si="3"/>
        <v>4301</v>
      </c>
      <c r="T19" s="60">
        <f t="shared" si="3"/>
        <v>0</v>
      </c>
      <c r="U19" s="60">
        <f t="shared" si="3"/>
        <v>16531</v>
      </c>
      <c r="V19" s="60">
        <f t="shared" si="3"/>
        <v>1836</v>
      </c>
      <c r="W19" s="60">
        <f t="shared" si="3"/>
        <v>90322</v>
      </c>
      <c r="X19" s="60">
        <f t="shared" si="3"/>
        <v>14065</v>
      </c>
      <c r="Y19" s="60">
        <f t="shared" si="3"/>
        <v>14065</v>
      </c>
      <c r="Z19" s="60">
        <f t="shared" si="3"/>
        <v>68613</v>
      </c>
      <c r="AA19" s="60">
        <f t="shared" si="3"/>
        <v>0</v>
      </c>
      <c r="AB19" s="60">
        <f t="shared" si="3"/>
        <v>0</v>
      </c>
      <c r="AC19" s="60">
        <f t="shared" si="3"/>
        <v>68613</v>
      </c>
      <c r="AD19" s="60">
        <f t="shared" si="3"/>
        <v>7644</v>
      </c>
      <c r="AE19" s="60">
        <f t="shared" si="4"/>
        <v>45533.888888888891</v>
      </c>
      <c r="AF19" s="60">
        <f t="shared" si="5"/>
        <v>6645</v>
      </c>
      <c r="AG19" s="60">
        <f t="shared" si="5"/>
        <v>0</v>
      </c>
      <c r="AH19" s="60">
        <f t="shared" si="5"/>
        <v>38888.888888888891</v>
      </c>
      <c r="AI19" s="60">
        <f t="shared" si="5"/>
        <v>35000</v>
      </c>
      <c r="AJ19" s="60">
        <f t="shared" si="5"/>
        <v>3888.8888888888887</v>
      </c>
      <c r="AK19" s="63"/>
      <c r="AL19" s="67"/>
    </row>
    <row r="20" spans="1:38" ht="139.5" customHeight="1">
      <c r="A20" s="25" t="s">
        <v>38</v>
      </c>
      <c r="B20" s="32" t="s">
        <v>190</v>
      </c>
      <c r="C20" s="31" t="s">
        <v>54</v>
      </c>
      <c r="D20" s="32"/>
      <c r="E20" s="70" t="s">
        <v>188</v>
      </c>
      <c r="F20" s="26"/>
      <c r="G20" s="31" t="s">
        <v>191</v>
      </c>
      <c r="H20" s="83" t="s">
        <v>230</v>
      </c>
      <c r="I20" s="84" t="s">
        <v>231</v>
      </c>
      <c r="J20" s="31" t="s">
        <v>192</v>
      </c>
      <c r="K20" s="69">
        <v>113190</v>
      </c>
      <c r="L20" s="69">
        <v>18366</v>
      </c>
      <c r="M20" s="69">
        <v>0</v>
      </c>
      <c r="N20" s="69"/>
      <c r="O20" s="69">
        <v>94824</v>
      </c>
      <c r="P20" s="69">
        <v>85344</v>
      </c>
      <c r="Q20" s="69">
        <v>9480</v>
      </c>
      <c r="R20" s="69">
        <f>S20+U20+V20</f>
        <v>22668</v>
      </c>
      <c r="S20" s="69">
        <f>1200+3101</f>
        <v>4301</v>
      </c>
      <c r="T20" s="69"/>
      <c r="U20" s="69">
        <f>4298+12233</f>
        <v>16531</v>
      </c>
      <c r="V20" s="69">
        <v>1836</v>
      </c>
      <c r="W20" s="69">
        <f>X20+AC20+AD20</f>
        <v>90322</v>
      </c>
      <c r="X20" s="69">
        <f>L20-S20</f>
        <v>14065</v>
      </c>
      <c r="Y20" s="69">
        <f>X20-AA20</f>
        <v>14065</v>
      </c>
      <c r="Z20" s="69">
        <f>AA20+AC20</f>
        <v>68613</v>
      </c>
      <c r="AA20" s="69"/>
      <c r="AB20" s="69"/>
      <c r="AC20" s="69">
        <v>68613</v>
      </c>
      <c r="AD20" s="69">
        <f>Q20-V20</f>
        <v>7644</v>
      </c>
      <c r="AE20" s="69">
        <f>AF20+AH20</f>
        <v>45533.888888888891</v>
      </c>
      <c r="AF20" s="69">
        <v>6645</v>
      </c>
      <c r="AG20" s="69"/>
      <c r="AH20" s="69">
        <f>AI20+AJ20</f>
        <v>38888.888888888891</v>
      </c>
      <c r="AI20" s="69">
        <v>35000</v>
      </c>
      <c r="AJ20" s="69">
        <f>AI20/9</f>
        <v>3888.8888888888887</v>
      </c>
      <c r="AK20" s="71" t="s">
        <v>193</v>
      </c>
      <c r="AL20" s="64"/>
    </row>
    <row r="21" spans="1:38" ht="37.5">
      <c r="A21" s="14" t="s">
        <v>138</v>
      </c>
      <c r="B21" s="13" t="s">
        <v>194</v>
      </c>
      <c r="C21" s="16"/>
      <c r="D21" s="13"/>
      <c r="E21" s="13"/>
      <c r="F21" s="13"/>
      <c r="G21" s="62"/>
      <c r="H21" s="62"/>
      <c r="I21" s="62"/>
      <c r="J21" s="62"/>
      <c r="K21" s="60">
        <f>K22</f>
        <v>427775</v>
      </c>
      <c r="L21" s="60">
        <f t="shared" ref="L21:AD22" si="6">L22</f>
        <v>28461</v>
      </c>
      <c r="M21" s="60">
        <f t="shared" si="6"/>
        <v>0</v>
      </c>
      <c r="N21" s="60">
        <f t="shared" si="6"/>
        <v>0</v>
      </c>
      <c r="O21" s="60">
        <f t="shared" si="6"/>
        <v>399315</v>
      </c>
      <c r="P21" s="60">
        <f t="shared" si="6"/>
        <v>369752</v>
      </c>
      <c r="Q21" s="60">
        <f t="shared" si="6"/>
        <v>29563</v>
      </c>
      <c r="R21" s="60">
        <f t="shared" si="6"/>
        <v>169975</v>
      </c>
      <c r="S21" s="60">
        <f t="shared" si="6"/>
        <v>16649</v>
      </c>
      <c r="T21" s="60">
        <f t="shared" si="6"/>
        <v>0</v>
      </c>
      <c r="U21" s="60">
        <f t="shared" si="6"/>
        <v>145500</v>
      </c>
      <c r="V21" s="60">
        <f t="shared" si="6"/>
        <v>7826</v>
      </c>
      <c r="W21" s="60">
        <f t="shared" si="6"/>
        <v>257801</v>
      </c>
      <c r="X21" s="60">
        <f t="shared" si="6"/>
        <v>11812</v>
      </c>
      <c r="Y21" s="60">
        <f t="shared" si="6"/>
        <v>11812</v>
      </c>
      <c r="Z21" s="60">
        <f t="shared" si="6"/>
        <v>224252</v>
      </c>
      <c r="AA21" s="60">
        <f t="shared" si="6"/>
        <v>0</v>
      </c>
      <c r="AB21" s="60">
        <f t="shared" si="6"/>
        <v>0</v>
      </c>
      <c r="AC21" s="60">
        <f t="shared" si="6"/>
        <v>224252</v>
      </c>
      <c r="AD21" s="60">
        <f t="shared" si="6"/>
        <v>21737</v>
      </c>
      <c r="AE21" s="60">
        <f t="shared" ref="AE21:AJ22" si="7">AE22</f>
        <v>84383.584946236559</v>
      </c>
      <c r="AF21" s="60">
        <f t="shared" si="7"/>
        <v>3807.8</v>
      </c>
      <c r="AG21" s="60">
        <f t="shared" si="7"/>
        <v>0</v>
      </c>
      <c r="AH21" s="60">
        <f t="shared" si="7"/>
        <v>80575.784946236556</v>
      </c>
      <c r="AI21" s="60">
        <f t="shared" si="7"/>
        <v>74718.2</v>
      </c>
      <c r="AJ21" s="60">
        <f t="shared" si="7"/>
        <v>5857.5849462365595</v>
      </c>
      <c r="AK21" s="63"/>
      <c r="AL21" s="64"/>
    </row>
    <row r="22" spans="1:38" s="1" customFormat="1" ht="66.75" customHeight="1">
      <c r="A22" s="21" t="s">
        <v>137</v>
      </c>
      <c r="B22" s="22" t="s">
        <v>224</v>
      </c>
      <c r="C22" s="23"/>
      <c r="D22" s="22"/>
      <c r="E22" s="22"/>
      <c r="F22" s="22"/>
      <c r="G22" s="65"/>
      <c r="H22" s="65"/>
      <c r="I22" s="65"/>
      <c r="J22" s="65"/>
      <c r="K22" s="60">
        <f>K23</f>
        <v>427775</v>
      </c>
      <c r="L22" s="60">
        <f t="shared" si="6"/>
        <v>28461</v>
      </c>
      <c r="M22" s="60">
        <f t="shared" si="6"/>
        <v>0</v>
      </c>
      <c r="N22" s="60">
        <f t="shared" si="6"/>
        <v>0</v>
      </c>
      <c r="O22" s="60">
        <f t="shared" si="6"/>
        <v>399315</v>
      </c>
      <c r="P22" s="60">
        <f t="shared" si="6"/>
        <v>369752</v>
      </c>
      <c r="Q22" s="60">
        <f t="shared" si="6"/>
        <v>29563</v>
      </c>
      <c r="R22" s="60">
        <f t="shared" si="6"/>
        <v>169975</v>
      </c>
      <c r="S22" s="60">
        <f t="shared" si="6"/>
        <v>16649</v>
      </c>
      <c r="T22" s="60">
        <f t="shared" si="6"/>
        <v>0</v>
      </c>
      <c r="U22" s="60">
        <f t="shared" si="6"/>
        <v>145500</v>
      </c>
      <c r="V22" s="60">
        <f t="shared" si="6"/>
        <v>7826</v>
      </c>
      <c r="W22" s="60">
        <f t="shared" si="6"/>
        <v>257801</v>
      </c>
      <c r="X22" s="60">
        <f t="shared" si="6"/>
        <v>11812</v>
      </c>
      <c r="Y22" s="60">
        <f t="shared" si="6"/>
        <v>11812</v>
      </c>
      <c r="Z22" s="60">
        <f t="shared" si="6"/>
        <v>224252</v>
      </c>
      <c r="AA22" s="60">
        <f t="shared" si="6"/>
        <v>0</v>
      </c>
      <c r="AB22" s="60">
        <f t="shared" si="6"/>
        <v>0</v>
      </c>
      <c r="AC22" s="60">
        <f t="shared" si="6"/>
        <v>224252</v>
      </c>
      <c r="AD22" s="60">
        <f t="shared" si="6"/>
        <v>21737</v>
      </c>
      <c r="AE22" s="60">
        <f t="shared" si="7"/>
        <v>84383.584946236559</v>
      </c>
      <c r="AF22" s="60">
        <f t="shared" si="7"/>
        <v>3807.8</v>
      </c>
      <c r="AG22" s="60">
        <f t="shared" si="7"/>
        <v>0</v>
      </c>
      <c r="AH22" s="60">
        <f t="shared" si="7"/>
        <v>80575.784946236556</v>
      </c>
      <c r="AI22" s="60">
        <f t="shared" si="7"/>
        <v>74718.2</v>
      </c>
      <c r="AJ22" s="60">
        <f t="shared" si="7"/>
        <v>5857.5849462365595</v>
      </c>
      <c r="AK22" s="63"/>
      <c r="AL22" s="66"/>
    </row>
    <row r="23" spans="1:38" s="24" customFormat="1" ht="19.5">
      <c r="A23" s="21"/>
      <c r="B23" s="22" t="s">
        <v>225</v>
      </c>
      <c r="C23" s="23"/>
      <c r="D23" s="22"/>
      <c r="E23" s="22"/>
      <c r="F23" s="22"/>
      <c r="G23" s="23"/>
      <c r="H23" s="23"/>
      <c r="I23" s="23"/>
      <c r="J23" s="23"/>
      <c r="K23" s="60">
        <f>K24+K25</f>
        <v>427775</v>
      </c>
      <c r="L23" s="60">
        <f t="shared" ref="L23:AD23" si="8">L24+L25</f>
        <v>28461</v>
      </c>
      <c r="M23" s="60">
        <f t="shared" si="8"/>
        <v>0</v>
      </c>
      <c r="N23" s="60">
        <f t="shared" si="8"/>
        <v>0</v>
      </c>
      <c r="O23" s="60">
        <f t="shared" si="8"/>
        <v>399315</v>
      </c>
      <c r="P23" s="60">
        <f t="shared" si="8"/>
        <v>369752</v>
      </c>
      <c r="Q23" s="60">
        <f t="shared" si="8"/>
        <v>29563</v>
      </c>
      <c r="R23" s="60">
        <f t="shared" si="8"/>
        <v>169975</v>
      </c>
      <c r="S23" s="60">
        <f t="shared" si="8"/>
        <v>16649</v>
      </c>
      <c r="T23" s="60">
        <f t="shared" si="8"/>
        <v>0</v>
      </c>
      <c r="U23" s="60">
        <f t="shared" si="8"/>
        <v>145500</v>
      </c>
      <c r="V23" s="60">
        <f t="shared" si="8"/>
        <v>7826</v>
      </c>
      <c r="W23" s="60">
        <f t="shared" si="8"/>
        <v>257801</v>
      </c>
      <c r="X23" s="60">
        <f t="shared" si="8"/>
        <v>11812</v>
      </c>
      <c r="Y23" s="60">
        <f t="shared" si="8"/>
        <v>11812</v>
      </c>
      <c r="Z23" s="60">
        <f t="shared" si="8"/>
        <v>224252</v>
      </c>
      <c r="AA23" s="60">
        <f t="shared" si="8"/>
        <v>0</v>
      </c>
      <c r="AB23" s="60">
        <f t="shared" si="8"/>
        <v>0</v>
      </c>
      <c r="AC23" s="60">
        <f t="shared" si="8"/>
        <v>224252</v>
      </c>
      <c r="AD23" s="60">
        <f t="shared" si="8"/>
        <v>21737</v>
      </c>
      <c r="AE23" s="60">
        <f t="shared" ref="AE23:AJ23" si="9">AE24+AE25</f>
        <v>84383.584946236559</v>
      </c>
      <c r="AF23" s="60">
        <f t="shared" si="9"/>
        <v>3807.8</v>
      </c>
      <c r="AG23" s="60">
        <f t="shared" si="9"/>
        <v>0</v>
      </c>
      <c r="AH23" s="60">
        <f t="shared" si="9"/>
        <v>80575.784946236556</v>
      </c>
      <c r="AI23" s="60">
        <f t="shared" si="9"/>
        <v>74718.2</v>
      </c>
      <c r="AJ23" s="60">
        <f t="shared" si="9"/>
        <v>5857.5849462365595</v>
      </c>
      <c r="AK23" s="63"/>
      <c r="AL23" s="67"/>
    </row>
    <row r="24" spans="1:38" ht="112.5">
      <c r="A24" s="25" t="s">
        <v>38</v>
      </c>
      <c r="B24" s="26" t="s">
        <v>210</v>
      </c>
      <c r="C24" s="31" t="s">
        <v>54</v>
      </c>
      <c r="D24" s="26"/>
      <c r="E24" s="31" t="s">
        <v>211</v>
      </c>
      <c r="F24" s="26"/>
      <c r="G24" s="31" t="s">
        <v>191</v>
      </c>
      <c r="H24" s="31" t="s">
        <v>212</v>
      </c>
      <c r="I24" s="31"/>
      <c r="J24" s="31" t="s">
        <v>213</v>
      </c>
      <c r="K24" s="69">
        <v>230945</v>
      </c>
      <c r="L24" s="69">
        <v>18114</v>
      </c>
      <c r="M24" s="69">
        <v>0</v>
      </c>
      <c r="N24" s="69"/>
      <c r="O24" s="69">
        <v>212832</v>
      </c>
      <c r="P24" s="69">
        <v>196369</v>
      </c>
      <c r="Q24" s="69">
        <v>16463</v>
      </c>
      <c r="R24" s="69">
        <f>S24+U24+V24</f>
        <v>110751</v>
      </c>
      <c r="S24" s="69">
        <v>16396</v>
      </c>
      <c r="T24" s="69"/>
      <c r="U24" s="69">
        <v>86529</v>
      </c>
      <c r="V24" s="69">
        <v>7826</v>
      </c>
      <c r="W24" s="69">
        <f>X24+AC24+AD24</f>
        <v>120195</v>
      </c>
      <c r="X24" s="69">
        <f>L24-S24</f>
        <v>1718</v>
      </c>
      <c r="Y24" s="69">
        <f t="shared" ref="Y24" si="10">X24-AA24</f>
        <v>1718</v>
      </c>
      <c r="Z24" s="69">
        <f>AA24+AC24</f>
        <v>109840</v>
      </c>
      <c r="AA24" s="69"/>
      <c r="AB24" s="69"/>
      <c r="AC24" s="69">
        <f>P24-U24</f>
        <v>109840</v>
      </c>
      <c r="AD24" s="69">
        <f>Q24-V24</f>
        <v>8637</v>
      </c>
      <c r="AE24" s="69">
        <f>AF24+AH24</f>
        <v>23153.8</v>
      </c>
      <c r="AF24" s="69">
        <v>1717.8</v>
      </c>
      <c r="AG24" s="69"/>
      <c r="AH24" s="69">
        <f>AI24+AJ24</f>
        <v>21436</v>
      </c>
      <c r="AI24" s="69">
        <v>19718.2</v>
      </c>
      <c r="AJ24" s="69">
        <v>1717.8</v>
      </c>
      <c r="AK24" s="72" t="s">
        <v>214</v>
      </c>
      <c r="AL24" s="153"/>
    </row>
    <row r="25" spans="1:38" ht="56.25">
      <c r="A25" s="25" t="s">
        <v>45</v>
      </c>
      <c r="B25" s="32" t="s">
        <v>195</v>
      </c>
      <c r="C25" s="31" t="s">
        <v>54</v>
      </c>
      <c r="D25" s="32"/>
      <c r="E25" s="70" t="s">
        <v>196</v>
      </c>
      <c r="F25" s="26"/>
      <c r="G25" s="31" t="s">
        <v>191</v>
      </c>
      <c r="H25" s="84" t="s">
        <v>232</v>
      </c>
      <c r="I25" s="31"/>
      <c r="J25" s="31" t="s">
        <v>198</v>
      </c>
      <c r="K25" s="69">
        <v>196830</v>
      </c>
      <c r="L25" s="69">
        <v>10347</v>
      </c>
      <c r="M25" s="69">
        <v>0</v>
      </c>
      <c r="N25" s="69"/>
      <c r="O25" s="69">
        <v>186483</v>
      </c>
      <c r="P25" s="69">
        <v>173383</v>
      </c>
      <c r="Q25" s="69">
        <v>13100</v>
      </c>
      <c r="R25" s="69">
        <f>S25+U25+V25</f>
        <v>59224</v>
      </c>
      <c r="S25" s="69">
        <v>253</v>
      </c>
      <c r="T25" s="69"/>
      <c r="U25" s="69">
        <f>5971+53000</f>
        <v>58971</v>
      </c>
      <c r="V25" s="69"/>
      <c r="W25" s="69">
        <f>X25+AC25+AD25</f>
        <v>137606</v>
      </c>
      <c r="X25" s="69">
        <f>L25-S25</f>
        <v>10094</v>
      </c>
      <c r="Y25" s="69">
        <f>X25-AA25</f>
        <v>10094</v>
      </c>
      <c r="Z25" s="68">
        <f>AA25+AC25</f>
        <v>114412</v>
      </c>
      <c r="AA25" s="69"/>
      <c r="AB25" s="69"/>
      <c r="AC25" s="69">
        <f>P25-U25</f>
        <v>114412</v>
      </c>
      <c r="AD25" s="69">
        <f>Q25-V25</f>
        <v>13100</v>
      </c>
      <c r="AE25" s="69">
        <f>AF25+AH25</f>
        <v>61229.784946236556</v>
      </c>
      <c r="AF25" s="69">
        <v>2090</v>
      </c>
      <c r="AG25" s="69"/>
      <c r="AH25" s="69">
        <f>AI25+AJ25</f>
        <v>59139.784946236556</v>
      </c>
      <c r="AI25" s="69">
        <v>55000</v>
      </c>
      <c r="AJ25" s="69">
        <f>AI25/0.93*0.07</f>
        <v>4139.7849462365593</v>
      </c>
      <c r="AK25" s="72" t="s">
        <v>199</v>
      </c>
      <c r="AL25" s="64"/>
    </row>
    <row r="26" spans="1:38">
      <c r="A26" s="14" t="s">
        <v>157</v>
      </c>
      <c r="B26" s="13" t="s">
        <v>200</v>
      </c>
      <c r="C26" s="16"/>
      <c r="D26" s="13"/>
      <c r="E26" s="13"/>
      <c r="F26" s="13"/>
      <c r="G26" s="62"/>
      <c r="H26" s="62"/>
      <c r="I26" s="62"/>
      <c r="J26" s="62"/>
      <c r="K26" s="60">
        <f>K27</f>
        <v>264000</v>
      </c>
      <c r="L26" s="60">
        <f t="shared" ref="L26:AC28" si="11">L27</f>
        <v>30000</v>
      </c>
      <c r="M26" s="60">
        <f t="shared" si="11"/>
        <v>0</v>
      </c>
      <c r="N26" s="60">
        <f t="shared" si="11"/>
        <v>0</v>
      </c>
      <c r="O26" s="60">
        <f t="shared" si="11"/>
        <v>234000</v>
      </c>
      <c r="P26" s="60">
        <f t="shared" si="11"/>
        <v>210600</v>
      </c>
      <c r="Q26" s="60">
        <f t="shared" si="11"/>
        <v>23400</v>
      </c>
      <c r="R26" s="60">
        <f t="shared" si="11"/>
        <v>235423</v>
      </c>
      <c r="S26" s="60">
        <f t="shared" si="11"/>
        <v>25699</v>
      </c>
      <c r="T26" s="60">
        <f t="shared" si="11"/>
        <v>0</v>
      </c>
      <c r="U26" s="60">
        <f t="shared" si="11"/>
        <v>189540</v>
      </c>
      <c r="V26" s="60">
        <f t="shared" si="11"/>
        <v>20184</v>
      </c>
      <c r="W26" s="60">
        <f t="shared" si="11"/>
        <v>28577</v>
      </c>
      <c r="X26" s="60">
        <f t="shared" si="11"/>
        <v>4301</v>
      </c>
      <c r="Y26" s="60">
        <f t="shared" si="11"/>
        <v>4301</v>
      </c>
      <c r="Z26" s="60">
        <f t="shared" si="11"/>
        <v>21060</v>
      </c>
      <c r="AA26" s="60">
        <f t="shared" si="11"/>
        <v>0</v>
      </c>
      <c r="AB26" s="60">
        <f t="shared" si="11"/>
        <v>0</v>
      </c>
      <c r="AC26" s="60">
        <f t="shared" si="11"/>
        <v>21060</v>
      </c>
      <c r="AD26" s="60">
        <f t="shared" ref="AD26:AI28" si="12">AD27</f>
        <v>3216</v>
      </c>
      <c r="AE26" s="60">
        <f t="shared" si="12"/>
        <v>27701</v>
      </c>
      <c r="AF26" s="60">
        <f t="shared" si="12"/>
        <v>4301</v>
      </c>
      <c r="AG26" s="60">
        <f t="shared" si="12"/>
        <v>0</v>
      </c>
      <c r="AH26" s="60">
        <f t="shared" si="12"/>
        <v>23400</v>
      </c>
      <c r="AI26" s="60">
        <f t="shared" si="12"/>
        <v>21060</v>
      </c>
      <c r="AJ26" s="60">
        <f t="shared" ref="AF26:AJ28" si="13">AJ27</f>
        <v>2340</v>
      </c>
      <c r="AK26" s="63"/>
      <c r="AL26" s="64"/>
    </row>
    <row r="27" spans="1:38" s="20" customFormat="1" ht="39">
      <c r="A27" s="21" t="s">
        <v>137</v>
      </c>
      <c r="B27" s="22" t="s">
        <v>224</v>
      </c>
      <c r="C27" s="23"/>
      <c r="D27" s="22"/>
      <c r="E27" s="22"/>
      <c r="F27" s="22"/>
      <c r="G27" s="16"/>
      <c r="H27" s="16"/>
      <c r="I27" s="16"/>
      <c r="J27" s="16"/>
      <c r="K27" s="60">
        <f>K28</f>
        <v>264000</v>
      </c>
      <c r="L27" s="60">
        <f t="shared" si="11"/>
        <v>30000</v>
      </c>
      <c r="M27" s="60">
        <f t="shared" si="11"/>
        <v>0</v>
      </c>
      <c r="N27" s="60">
        <f t="shared" si="11"/>
        <v>0</v>
      </c>
      <c r="O27" s="60">
        <f t="shared" si="11"/>
        <v>234000</v>
      </c>
      <c r="P27" s="60">
        <f t="shared" si="11"/>
        <v>210600</v>
      </c>
      <c r="Q27" s="60">
        <f t="shared" si="11"/>
        <v>23400</v>
      </c>
      <c r="R27" s="60">
        <f t="shared" si="11"/>
        <v>235423</v>
      </c>
      <c r="S27" s="60">
        <f t="shared" si="11"/>
        <v>25699</v>
      </c>
      <c r="T27" s="60">
        <f t="shared" si="11"/>
        <v>0</v>
      </c>
      <c r="U27" s="60">
        <f t="shared" si="11"/>
        <v>189540</v>
      </c>
      <c r="V27" s="60">
        <f t="shared" si="11"/>
        <v>20184</v>
      </c>
      <c r="W27" s="60">
        <f t="shared" si="11"/>
        <v>28577</v>
      </c>
      <c r="X27" s="60">
        <f t="shared" si="11"/>
        <v>4301</v>
      </c>
      <c r="Y27" s="60">
        <f t="shared" si="11"/>
        <v>4301</v>
      </c>
      <c r="Z27" s="60">
        <f t="shared" si="11"/>
        <v>21060</v>
      </c>
      <c r="AA27" s="60">
        <f t="shared" si="11"/>
        <v>0</v>
      </c>
      <c r="AB27" s="60">
        <f t="shared" si="11"/>
        <v>0</v>
      </c>
      <c r="AC27" s="60">
        <f t="shared" si="11"/>
        <v>21060</v>
      </c>
      <c r="AD27" s="60">
        <f t="shared" si="12"/>
        <v>3216</v>
      </c>
      <c r="AE27" s="60">
        <f t="shared" si="12"/>
        <v>27701</v>
      </c>
      <c r="AF27" s="60">
        <f t="shared" si="13"/>
        <v>4301</v>
      </c>
      <c r="AG27" s="60">
        <f t="shared" si="13"/>
        <v>0</v>
      </c>
      <c r="AH27" s="60">
        <f t="shared" si="13"/>
        <v>23400</v>
      </c>
      <c r="AI27" s="60">
        <f t="shared" si="13"/>
        <v>21060</v>
      </c>
      <c r="AJ27" s="60">
        <f t="shared" si="13"/>
        <v>2340</v>
      </c>
      <c r="AK27" s="63"/>
      <c r="AL27" s="73"/>
    </row>
    <row r="28" spans="1:38" s="24" customFormat="1" ht="27" customHeight="1">
      <c r="A28" s="21"/>
      <c r="B28" s="22" t="s">
        <v>225</v>
      </c>
      <c r="C28" s="23"/>
      <c r="D28" s="22"/>
      <c r="E28" s="22"/>
      <c r="F28" s="22"/>
      <c r="G28" s="23"/>
      <c r="H28" s="23"/>
      <c r="I28" s="23"/>
      <c r="J28" s="23"/>
      <c r="K28" s="60">
        <f>K29</f>
        <v>264000</v>
      </c>
      <c r="L28" s="60">
        <f t="shared" si="11"/>
        <v>30000</v>
      </c>
      <c r="M28" s="60">
        <f t="shared" si="11"/>
        <v>0</v>
      </c>
      <c r="N28" s="60">
        <f t="shared" si="11"/>
        <v>0</v>
      </c>
      <c r="O28" s="60">
        <f t="shared" si="11"/>
        <v>234000</v>
      </c>
      <c r="P28" s="60">
        <f t="shared" si="11"/>
        <v>210600</v>
      </c>
      <c r="Q28" s="60">
        <f t="shared" si="11"/>
        <v>23400</v>
      </c>
      <c r="R28" s="60">
        <f t="shared" si="11"/>
        <v>235423</v>
      </c>
      <c r="S28" s="60">
        <f t="shared" si="11"/>
        <v>25699</v>
      </c>
      <c r="T28" s="60">
        <f t="shared" si="11"/>
        <v>0</v>
      </c>
      <c r="U28" s="60">
        <f t="shared" si="11"/>
        <v>189540</v>
      </c>
      <c r="V28" s="60">
        <f t="shared" si="11"/>
        <v>20184</v>
      </c>
      <c r="W28" s="60">
        <f t="shared" si="11"/>
        <v>28577</v>
      </c>
      <c r="X28" s="60">
        <f t="shared" si="11"/>
        <v>4301</v>
      </c>
      <c r="Y28" s="60">
        <f t="shared" si="11"/>
        <v>4301</v>
      </c>
      <c r="Z28" s="60">
        <f t="shared" si="11"/>
        <v>21060</v>
      </c>
      <c r="AA28" s="60">
        <f t="shared" si="11"/>
        <v>0</v>
      </c>
      <c r="AB28" s="60">
        <f t="shared" si="11"/>
        <v>0</v>
      </c>
      <c r="AC28" s="60">
        <f t="shared" si="11"/>
        <v>21060</v>
      </c>
      <c r="AD28" s="60">
        <f t="shared" si="12"/>
        <v>3216</v>
      </c>
      <c r="AE28" s="60">
        <f t="shared" si="12"/>
        <v>27701</v>
      </c>
      <c r="AF28" s="60">
        <f t="shared" si="13"/>
        <v>4301</v>
      </c>
      <c r="AG28" s="60">
        <f t="shared" si="13"/>
        <v>0</v>
      </c>
      <c r="AH28" s="60">
        <f t="shared" si="13"/>
        <v>23400</v>
      </c>
      <c r="AI28" s="60">
        <f t="shared" si="13"/>
        <v>21060</v>
      </c>
      <c r="AJ28" s="60">
        <f t="shared" si="13"/>
        <v>2340</v>
      </c>
      <c r="AK28" s="63"/>
      <c r="AL28" s="67"/>
    </row>
    <row r="29" spans="1:38" ht="84" customHeight="1">
      <c r="A29" s="25" t="s">
        <v>38</v>
      </c>
      <c r="B29" s="26" t="s">
        <v>201</v>
      </c>
      <c r="C29" s="31" t="s">
        <v>54</v>
      </c>
      <c r="D29" s="26"/>
      <c r="E29" s="26" t="s">
        <v>188</v>
      </c>
      <c r="F29" s="26"/>
      <c r="G29" s="31" t="s">
        <v>191</v>
      </c>
      <c r="H29" s="31" t="s">
        <v>197</v>
      </c>
      <c r="I29" s="31"/>
      <c r="J29" s="31" t="s">
        <v>202</v>
      </c>
      <c r="K29" s="69">
        <v>264000</v>
      </c>
      <c r="L29" s="69">
        <v>30000</v>
      </c>
      <c r="M29" s="69">
        <v>0</v>
      </c>
      <c r="N29" s="69"/>
      <c r="O29" s="69">
        <v>234000</v>
      </c>
      <c r="P29" s="69">
        <v>210600</v>
      </c>
      <c r="Q29" s="69">
        <v>23400</v>
      </c>
      <c r="R29" s="69">
        <f>S29+U29+V29</f>
        <v>235423</v>
      </c>
      <c r="S29" s="69">
        <f>11520+14179</f>
        <v>25699</v>
      </c>
      <c r="T29" s="69"/>
      <c r="U29" s="69">
        <f>127761+61779</f>
        <v>189540</v>
      </c>
      <c r="V29" s="69">
        <f>14228+5956</f>
        <v>20184</v>
      </c>
      <c r="W29" s="69">
        <f>X29+AC29+AD29</f>
        <v>28577</v>
      </c>
      <c r="X29" s="69">
        <v>4301</v>
      </c>
      <c r="Y29" s="69">
        <f>X29-AA29</f>
        <v>4301</v>
      </c>
      <c r="Z29" s="69">
        <f>AA29+AC29</f>
        <v>21060</v>
      </c>
      <c r="AA29" s="69"/>
      <c r="AB29" s="69"/>
      <c r="AC29" s="69">
        <f>P29-U29</f>
        <v>21060</v>
      </c>
      <c r="AD29" s="69">
        <f>Q29-V29</f>
        <v>3216</v>
      </c>
      <c r="AE29" s="69">
        <f>AF29+AH29</f>
        <v>27701</v>
      </c>
      <c r="AF29" s="69">
        <v>4301</v>
      </c>
      <c r="AG29" s="69"/>
      <c r="AH29" s="69">
        <f>AI29+AJ29</f>
        <v>23400</v>
      </c>
      <c r="AI29" s="69">
        <f>-21962+43022</f>
        <v>21060</v>
      </c>
      <c r="AJ29" s="69">
        <f>AI29/9</f>
        <v>2340</v>
      </c>
      <c r="AK29" s="74" t="s">
        <v>203</v>
      </c>
      <c r="AL29" s="64"/>
    </row>
    <row r="30" spans="1:38">
      <c r="A30" s="14" t="s">
        <v>227</v>
      </c>
      <c r="B30" s="13" t="s">
        <v>204</v>
      </c>
      <c r="C30" s="16"/>
      <c r="D30" s="13"/>
      <c r="E30" s="13"/>
      <c r="F30" s="13"/>
      <c r="G30" s="62"/>
      <c r="H30" s="62"/>
      <c r="I30" s="62"/>
      <c r="J30" s="62"/>
      <c r="K30" s="60">
        <f>K31</f>
        <v>721687</v>
      </c>
      <c r="L30" s="60">
        <f t="shared" ref="L30:AC32" si="14">L31</f>
        <v>175803</v>
      </c>
      <c r="M30" s="60">
        <f t="shared" si="14"/>
        <v>155156</v>
      </c>
      <c r="N30" s="60">
        <f t="shared" si="14"/>
        <v>0</v>
      </c>
      <c r="O30" s="60">
        <f t="shared" si="14"/>
        <v>545884</v>
      </c>
      <c r="P30" s="60">
        <f t="shared" si="14"/>
        <v>545884</v>
      </c>
      <c r="Q30" s="60">
        <f t="shared" si="14"/>
        <v>0</v>
      </c>
      <c r="R30" s="60">
        <f t="shared" si="14"/>
        <v>499317</v>
      </c>
      <c r="S30" s="60">
        <f t="shared" si="14"/>
        <v>105229</v>
      </c>
      <c r="T30" s="60">
        <f t="shared" si="14"/>
        <v>89771</v>
      </c>
      <c r="U30" s="60">
        <f t="shared" si="14"/>
        <v>394088</v>
      </c>
      <c r="V30" s="60">
        <f t="shared" si="14"/>
        <v>0</v>
      </c>
      <c r="W30" s="60">
        <f t="shared" si="14"/>
        <v>196252</v>
      </c>
      <c r="X30" s="60">
        <f t="shared" si="14"/>
        <v>70574</v>
      </c>
      <c r="Y30" s="60">
        <f t="shared" si="14"/>
        <v>5189</v>
      </c>
      <c r="Z30" s="60">
        <f t="shared" si="14"/>
        <v>191063</v>
      </c>
      <c r="AA30" s="60">
        <f t="shared" si="14"/>
        <v>65385</v>
      </c>
      <c r="AB30" s="60">
        <f t="shared" si="14"/>
        <v>0</v>
      </c>
      <c r="AC30" s="60">
        <f t="shared" si="14"/>
        <v>125678</v>
      </c>
      <c r="AD30" s="60">
        <f t="shared" ref="AD30" si="15">AD31</f>
        <v>0</v>
      </c>
      <c r="AE30" s="60" t="e">
        <f>AE31+#REF!</f>
        <v>#REF!</v>
      </c>
      <c r="AF30" s="60" t="e">
        <f>AF31+#REF!</f>
        <v>#REF!</v>
      </c>
      <c r="AG30" s="60" t="e">
        <f>AG31+#REF!</f>
        <v>#REF!</v>
      </c>
      <c r="AH30" s="60" t="e">
        <f>AH31+#REF!</f>
        <v>#REF!</v>
      </c>
      <c r="AI30" s="60" t="e">
        <f>AI31+#REF!</f>
        <v>#REF!</v>
      </c>
      <c r="AJ30" s="60" t="e">
        <f>AJ31+#REF!</f>
        <v>#REF!</v>
      </c>
      <c r="AK30" s="63"/>
      <c r="AL30" s="64"/>
    </row>
    <row r="31" spans="1:38" s="1" customFormat="1" ht="39">
      <c r="A31" s="21" t="s">
        <v>137</v>
      </c>
      <c r="B31" s="22" t="s">
        <v>224</v>
      </c>
      <c r="C31" s="23"/>
      <c r="D31" s="22"/>
      <c r="E31" s="22"/>
      <c r="F31" s="22"/>
      <c r="G31" s="65"/>
      <c r="H31" s="65"/>
      <c r="I31" s="65"/>
      <c r="J31" s="65"/>
      <c r="K31" s="60">
        <f>K32</f>
        <v>721687</v>
      </c>
      <c r="L31" s="60">
        <f t="shared" si="14"/>
        <v>175803</v>
      </c>
      <c r="M31" s="60">
        <f t="shared" si="14"/>
        <v>155156</v>
      </c>
      <c r="N31" s="60">
        <f t="shared" si="14"/>
        <v>0</v>
      </c>
      <c r="O31" s="60">
        <f t="shared" si="14"/>
        <v>545884</v>
      </c>
      <c r="P31" s="60">
        <f t="shared" si="14"/>
        <v>545884</v>
      </c>
      <c r="Q31" s="60">
        <f t="shared" si="14"/>
        <v>0</v>
      </c>
      <c r="R31" s="60">
        <f t="shared" si="14"/>
        <v>499317</v>
      </c>
      <c r="S31" s="60">
        <f t="shared" si="14"/>
        <v>105229</v>
      </c>
      <c r="T31" s="60">
        <f t="shared" si="14"/>
        <v>89771</v>
      </c>
      <c r="U31" s="60">
        <f t="shared" si="14"/>
        <v>394088</v>
      </c>
      <c r="V31" s="60">
        <f t="shared" si="14"/>
        <v>0</v>
      </c>
      <c r="W31" s="60">
        <f t="shared" si="14"/>
        <v>196252</v>
      </c>
      <c r="X31" s="60">
        <f t="shared" si="14"/>
        <v>70574</v>
      </c>
      <c r="Y31" s="60">
        <f t="shared" si="14"/>
        <v>5189</v>
      </c>
      <c r="Z31" s="60">
        <f t="shared" si="14"/>
        <v>191063</v>
      </c>
      <c r="AA31" s="60">
        <f t="shared" si="14"/>
        <v>65385</v>
      </c>
      <c r="AB31" s="60">
        <f t="shared" si="14"/>
        <v>0</v>
      </c>
      <c r="AC31" s="60">
        <f t="shared" si="14"/>
        <v>125678</v>
      </c>
      <c r="AD31" s="60">
        <f t="shared" ref="AD31:AI32" si="16">AD32</f>
        <v>0</v>
      </c>
      <c r="AE31" s="60">
        <f t="shared" si="16"/>
        <v>81647.8</v>
      </c>
      <c r="AF31" s="60">
        <f t="shared" si="16"/>
        <v>6000</v>
      </c>
      <c r="AG31" s="60">
        <f t="shared" si="16"/>
        <v>5000</v>
      </c>
      <c r="AH31" s="60">
        <f t="shared" si="16"/>
        <v>75647.8</v>
      </c>
      <c r="AI31" s="60">
        <f t="shared" si="16"/>
        <v>75647.8</v>
      </c>
      <c r="AJ31" s="60">
        <f t="shared" ref="AF31:AJ32" si="17">AJ32</f>
        <v>0</v>
      </c>
      <c r="AK31" s="63"/>
      <c r="AL31" s="66"/>
    </row>
    <row r="32" spans="1:38" s="24" customFormat="1" ht="19.5">
      <c r="A32" s="21"/>
      <c r="B32" s="22" t="s">
        <v>225</v>
      </c>
      <c r="C32" s="23"/>
      <c r="D32" s="22"/>
      <c r="E32" s="22"/>
      <c r="F32" s="22"/>
      <c r="G32" s="23"/>
      <c r="H32" s="23"/>
      <c r="I32" s="23"/>
      <c r="J32" s="23"/>
      <c r="K32" s="60">
        <f>K33</f>
        <v>721687</v>
      </c>
      <c r="L32" s="60">
        <f t="shared" si="14"/>
        <v>175803</v>
      </c>
      <c r="M32" s="60">
        <f t="shared" si="14"/>
        <v>155156</v>
      </c>
      <c r="N32" s="60">
        <f t="shared" si="14"/>
        <v>0</v>
      </c>
      <c r="O32" s="60">
        <f t="shared" si="14"/>
        <v>545884</v>
      </c>
      <c r="P32" s="60">
        <f t="shared" si="14"/>
        <v>545884</v>
      </c>
      <c r="Q32" s="60">
        <f t="shared" si="14"/>
        <v>0</v>
      </c>
      <c r="R32" s="60">
        <f t="shared" si="14"/>
        <v>499317</v>
      </c>
      <c r="S32" s="60">
        <f t="shared" si="14"/>
        <v>105229</v>
      </c>
      <c r="T32" s="60">
        <f t="shared" si="14"/>
        <v>89771</v>
      </c>
      <c r="U32" s="60">
        <f t="shared" si="14"/>
        <v>394088</v>
      </c>
      <c r="V32" s="60">
        <f t="shared" si="14"/>
        <v>0</v>
      </c>
      <c r="W32" s="60">
        <f t="shared" si="14"/>
        <v>196252</v>
      </c>
      <c r="X32" s="60">
        <f t="shared" si="14"/>
        <v>70574</v>
      </c>
      <c r="Y32" s="60">
        <f t="shared" si="14"/>
        <v>5189</v>
      </c>
      <c r="Z32" s="60">
        <f t="shared" si="14"/>
        <v>191063</v>
      </c>
      <c r="AA32" s="60">
        <f t="shared" si="14"/>
        <v>65385</v>
      </c>
      <c r="AB32" s="60">
        <f t="shared" si="14"/>
        <v>0</v>
      </c>
      <c r="AC32" s="60">
        <f t="shared" si="14"/>
        <v>125678</v>
      </c>
      <c r="AD32" s="60">
        <f t="shared" si="16"/>
        <v>0</v>
      </c>
      <c r="AE32" s="60">
        <f t="shared" si="16"/>
        <v>81647.8</v>
      </c>
      <c r="AF32" s="60">
        <f t="shared" si="17"/>
        <v>6000</v>
      </c>
      <c r="AG32" s="60">
        <f t="shared" si="17"/>
        <v>5000</v>
      </c>
      <c r="AH32" s="60">
        <f t="shared" si="17"/>
        <v>75647.8</v>
      </c>
      <c r="AI32" s="60">
        <f t="shared" si="17"/>
        <v>75647.8</v>
      </c>
      <c r="AJ32" s="60">
        <f t="shared" si="17"/>
        <v>0</v>
      </c>
      <c r="AK32" s="63"/>
      <c r="AL32" s="67"/>
    </row>
    <row r="33" spans="1:38" ht="56.25">
      <c r="A33" s="25" t="s">
        <v>38</v>
      </c>
      <c r="B33" s="26" t="s">
        <v>205</v>
      </c>
      <c r="C33" s="31" t="s">
        <v>54</v>
      </c>
      <c r="D33" s="26"/>
      <c r="E33" s="31" t="s">
        <v>103</v>
      </c>
      <c r="F33" s="26"/>
      <c r="G33" s="31" t="s">
        <v>206</v>
      </c>
      <c r="H33" s="31" t="s">
        <v>207</v>
      </c>
      <c r="I33" s="31"/>
      <c r="J33" s="31" t="s">
        <v>208</v>
      </c>
      <c r="K33" s="69">
        <f>L33+O33</f>
        <v>721687</v>
      </c>
      <c r="L33" s="69">
        <f>M33+17240+3407</f>
        <v>175803</v>
      </c>
      <c r="M33" s="69">
        <v>155156</v>
      </c>
      <c r="N33" s="69"/>
      <c r="O33" s="69">
        <f>P33</f>
        <v>545884</v>
      </c>
      <c r="P33" s="69">
        <v>545884</v>
      </c>
      <c r="Q33" s="69"/>
      <c r="R33" s="69">
        <f>S33+U33+V33</f>
        <v>499317</v>
      </c>
      <c r="S33" s="75">
        <f>12490-1000+89771+3968</f>
        <v>105229</v>
      </c>
      <c r="T33" s="75">
        <v>89771</v>
      </c>
      <c r="U33" s="69">
        <f>400555-6467</f>
        <v>394088</v>
      </c>
      <c r="V33" s="69"/>
      <c r="W33" s="69">
        <f>X33+AC33+AD33</f>
        <v>196252</v>
      </c>
      <c r="X33" s="69">
        <f>L33-S33</f>
        <v>70574</v>
      </c>
      <c r="Y33" s="69">
        <f>X33-AA33</f>
        <v>5189</v>
      </c>
      <c r="Z33" s="69">
        <f>AA33+AC33</f>
        <v>191063</v>
      </c>
      <c r="AA33" s="69">
        <f>M33-T33</f>
        <v>65385</v>
      </c>
      <c r="AB33" s="69"/>
      <c r="AC33" s="69">
        <v>125678</v>
      </c>
      <c r="AD33" s="69"/>
      <c r="AE33" s="76">
        <f>AF33+AH33</f>
        <v>81647.8</v>
      </c>
      <c r="AF33" s="76">
        <v>6000</v>
      </c>
      <c r="AG33" s="76">
        <v>5000</v>
      </c>
      <c r="AH33" s="76">
        <f>AI33+AJ33</f>
        <v>75647.8</v>
      </c>
      <c r="AI33" s="76">
        <v>75647.8</v>
      </c>
      <c r="AJ33" s="69"/>
      <c r="AK33" s="74" t="s">
        <v>209</v>
      </c>
      <c r="AL33" s="77"/>
    </row>
    <row r="34" spans="1:38" ht="29.25" customHeight="1">
      <c r="A34" s="14" t="s">
        <v>228</v>
      </c>
      <c r="B34" s="13" t="s">
        <v>215</v>
      </c>
      <c r="C34" s="16"/>
      <c r="D34" s="13"/>
      <c r="E34" s="13"/>
      <c r="F34" s="13"/>
      <c r="G34" s="62"/>
      <c r="H34" s="62"/>
      <c r="I34" s="62"/>
      <c r="J34" s="62"/>
      <c r="K34" s="60">
        <f>K35</f>
        <v>1377614</v>
      </c>
      <c r="L34" s="60">
        <f t="shared" ref="L34:AC36" si="18">L35</f>
        <v>283663</v>
      </c>
      <c r="M34" s="60">
        <f t="shared" si="18"/>
        <v>0</v>
      </c>
      <c r="N34" s="60">
        <f t="shared" si="18"/>
        <v>0</v>
      </c>
      <c r="O34" s="60">
        <f t="shared" si="18"/>
        <v>1093950</v>
      </c>
      <c r="P34" s="60">
        <f t="shared" si="18"/>
        <v>984555</v>
      </c>
      <c r="Q34" s="60">
        <f t="shared" si="18"/>
        <v>109395</v>
      </c>
      <c r="R34" s="60">
        <f t="shared" si="18"/>
        <v>214314</v>
      </c>
      <c r="S34" s="60">
        <f t="shared" si="18"/>
        <v>66854</v>
      </c>
      <c r="T34" s="60">
        <f t="shared" si="18"/>
        <v>0</v>
      </c>
      <c r="U34" s="60">
        <f t="shared" si="18"/>
        <v>132714</v>
      </c>
      <c r="V34" s="60">
        <f t="shared" si="18"/>
        <v>14746</v>
      </c>
      <c r="W34" s="60">
        <f t="shared" si="18"/>
        <v>1163299</v>
      </c>
      <c r="X34" s="60">
        <f t="shared" si="18"/>
        <v>216809</v>
      </c>
      <c r="Y34" s="60">
        <f t="shared" si="18"/>
        <v>216809</v>
      </c>
      <c r="Z34" s="60">
        <f t="shared" si="18"/>
        <v>851841</v>
      </c>
      <c r="AA34" s="60">
        <f t="shared" si="18"/>
        <v>0</v>
      </c>
      <c r="AB34" s="60">
        <f t="shared" si="18"/>
        <v>0</v>
      </c>
      <c r="AC34" s="60">
        <f t="shared" si="18"/>
        <v>851841</v>
      </c>
      <c r="AD34" s="60">
        <f t="shared" ref="AD34:AI36" si="19">AD35</f>
        <v>94649</v>
      </c>
      <c r="AE34" s="60">
        <f t="shared" si="19"/>
        <v>384492.55555555556</v>
      </c>
      <c r="AF34" s="60">
        <f t="shared" si="19"/>
        <v>64517</v>
      </c>
      <c r="AG34" s="60">
        <f t="shared" si="19"/>
        <v>0</v>
      </c>
      <c r="AH34" s="60">
        <f t="shared" si="19"/>
        <v>319975.55555555556</v>
      </c>
      <c r="AI34" s="60">
        <f t="shared" si="19"/>
        <v>287978</v>
      </c>
      <c r="AJ34" s="60">
        <f t="shared" ref="AF34:AJ36" si="20">AJ35</f>
        <v>31997.555555555555</v>
      </c>
      <c r="AK34" s="63"/>
      <c r="AL34" s="64"/>
    </row>
    <row r="35" spans="1:38" s="1" customFormat="1" ht="68.25" customHeight="1">
      <c r="A35" s="21" t="s">
        <v>137</v>
      </c>
      <c r="B35" s="22" t="s">
        <v>224</v>
      </c>
      <c r="C35" s="23"/>
      <c r="D35" s="22"/>
      <c r="E35" s="22"/>
      <c r="F35" s="22"/>
      <c r="G35" s="65"/>
      <c r="H35" s="65"/>
      <c r="I35" s="65"/>
      <c r="J35" s="65"/>
      <c r="K35" s="60">
        <f>K36</f>
        <v>1377614</v>
      </c>
      <c r="L35" s="60">
        <f t="shared" si="18"/>
        <v>283663</v>
      </c>
      <c r="M35" s="60">
        <f t="shared" si="18"/>
        <v>0</v>
      </c>
      <c r="N35" s="60">
        <f t="shared" si="18"/>
        <v>0</v>
      </c>
      <c r="O35" s="60">
        <f t="shared" si="18"/>
        <v>1093950</v>
      </c>
      <c r="P35" s="60">
        <f t="shared" si="18"/>
        <v>984555</v>
      </c>
      <c r="Q35" s="60">
        <f t="shared" si="18"/>
        <v>109395</v>
      </c>
      <c r="R35" s="60">
        <f t="shared" si="18"/>
        <v>214314</v>
      </c>
      <c r="S35" s="60">
        <f t="shared" si="18"/>
        <v>66854</v>
      </c>
      <c r="T35" s="60">
        <f t="shared" si="18"/>
        <v>0</v>
      </c>
      <c r="U35" s="60">
        <f t="shared" si="18"/>
        <v>132714</v>
      </c>
      <c r="V35" s="60">
        <f t="shared" si="18"/>
        <v>14746</v>
      </c>
      <c r="W35" s="60">
        <f t="shared" si="18"/>
        <v>1163299</v>
      </c>
      <c r="X35" s="60">
        <f t="shared" si="18"/>
        <v>216809</v>
      </c>
      <c r="Y35" s="60">
        <f t="shared" si="18"/>
        <v>216809</v>
      </c>
      <c r="Z35" s="60">
        <f t="shared" si="18"/>
        <v>851841</v>
      </c>
      <c r="AA35" s="60">
        <f t="shared" si="18"/>
        <v>0</v>
      </c>
      <c r="AB35" s="60">
        <f t="shared" si="18"/>
        <v>0</v>
      </c>
      <c r="AC35" s="60">
        <f t="shared" si="18"/>
        <v>851841</v>
      </c>
      <c r="AD35" s="60">
        <f t="shared" si="19"/>
        <v>94649</v>
      </c>
      <c r="AE35" s="60">
        <f t="shared" si="19"/>
        <v>384492.55555555556</v>
      </c>
      <c r="AF35" s="60">
        <f t="shared" si="20"/>
        <v>64517</v>
      </c>
      <c r="AG35" s="60">
        <f t="shared" si="20"/>
        <v>0</v>
      </c>
      <c r="AH35" s="60">
        <f t="shared" si="20"/>
        <v>319975.55555555556</v>
      </c>
      <c r="AI35" s="60">
        <f t="shared" si="20"/>
        <v>287978</v>
      </c>
      <c r="AJ35" s="60">
        <f t="shared" si="20"/>
        <v>31997.555555555555</v>
      </c>
      <c r="AK35" s="63"/>
      <c r="AL35" s="66"/>
    </row>
    <row r="36" spans="1:38" s="24" customFormat="1" ht="33.75" customHeight="1">
      <c r="A36" s="21"/>
      <c r="B36" s="22" t="s">
        <v>225</v>
      </c>
      <c r="C36" s="23"/>
      <c r="D36" s="22"/>
      <c r="E36" s="22"/>
      <c r="F36" s="22"/>
      <c r="G36" s="23"/>
      <c r="H36" s="23"/>
      <c r="I36" s="23"/>
      <c r="J36" s="23"/>
      <c r="K36" s="60">
        <f>K37</f>
        <v>1377614</v>
      </c>
      <c r="L36" s="60">
        <f t="shared" si="18"/>
        <v>283663</v>
      </c>
      <c r="M36" s="60">
        <f t="shared" si="18"/>
        <v>0</v>
      </c>
      <c r="N36" s="60">
        <f t="shared" si="18"/>
        <v>0</v>
      </c>
      <c r="O36" s="60">
        <f t="shared" si="18"/>
        <v>1093950</v>
      </c>
      <c r="P36" s="60">
        <f t="shared" si="18"/>
        <v>984555</v>
      </c>
      <c r="Q36" s="60">
        <f t="shared" si="18"/>
        <v>109395</v>
      </c>
      <c r="R36" s="60">
        <f t="shared" si="18"/>
        <v>214314</v>
      </c>
      <c r="S36" s="60">
        <f t="shared" si="18"/>
        <v>66854</v>
      </c>
      <c r="T36" s="60">
        <f t="shared" si="18"/>
        <v>0</v>
      </c>
      <c r="U36" s="60">
        <f t="shared" si="18"/>
        <v>132714</v>
      </c>
      <c r="V36" s="60">
        <f t="shared" si="18"/>
        <v>14746</v>
      </c>
      <c r="W36" s="60">
        <f t="shared" si="18"/>
        <v>1163299</v>
      </c>
      <c r="X36" s="60">
        <f t="shared" si="18"/>
        <v>216809</v>
      </c>
      <c r="Y36" s="60">
        <f t="shared" si="18"/>
        <v>216809</v>
      </c>
      <c r="Z36" s="60">
        <f t="shared" si="18"/>
        <v>851841</v>
      </c>
      <c r="AA36" s="60">
        <f t="shared" si="18"/>
        <v>0</v>
      </c>
      <c r="AB36" s="60">
        <f t="shared" si="18"/>
        <v>0</v>
      </c>
      <c r="AC36" s="60">
        <f t="shared" si="18"/>
        <v>851841</v>
      </c>
      <c r="AD36" s="60">
        <f t="shared" si="19"/>
        <v>94649</v>
      </c>
      <c r="AE36" s="60">
        <f t="shared" si="19"/>
        <v>384492.55555555556</v>
      </c>
      <c r="AF36" s="60">
        <f t="shared" si="20"/>
        <v>64517</v>
      </c>
      <c r="AG36" s="60">
        <f t="shared" si="20"/>
        <v>0</v>
      </c>
      <c r="AH36" s="60">
        <f t="shared" si="20"/>
        <v>319975.55555555556</v>
      </c>
      <c r="AI36" s="60">
        <f t="shared" si="20"/>
        <v>287978</v>
      </c>
      <c r="AJ36" s="60">
        <f t="shared" si="20"/>
        <v>31997.555555555555</v>
      </c>
      <c r="AK36" s="63"/>
      <c r="AL36" s="67"/>
    </row>
    <row r="37" spans="1:38" ht="178.5" customHeight="1">
      <c r="A37" s="25" t="s">
        <v>38</v>
      </c>
      <c r="B37" s="26" t="s">
        <v>216</v>
      </c>
      <c r="C37" s="31" t="s">
        <v>54</v>
      </c>
      <c r="D37" s="26"/>
      <c r="E37" s="70" t="s">
        <v>217</v>
      </c>
      <c r="F37" s="26"/>
      <c r="G37" s="31" t="s">
        <v>189</v>
      </c>
      <c r="H37" s="31" t="s">
        <v>218</v>
      </c>
      <c r="I37" s="31"/>
      <c r="J37" s="31" t="s">
        <v>219</v>
      </c>
      <c r="K37" s="69">
        <v>1377614</v>
      </c>
      <c r="L37" s="69">
        <v>283663</v>
      </c>
      <c r="M37" s="69"/>
      <c r="N37" s="69"/>
      <c r="O37" s="69">
        <v>1093950</v>
      </c>
      <c r="P37" s="69">
        <v>984555</v>
      </c>
      <c r="Q37" s="69">
        <v>109395</v>
      </c>
      <c r="R37" s="69">
        <f>S37+U37+V37</f>
        <v>214314</v>
      </c>
      <c r="S37" s="69">
        <f>41644+25210</f>
        <v>66854</v>
      </c>
      <c r="T37" s="69"/>
      <c r="U37" s="69">
        <f>132714</f>
        <v>132714</v>
      </c>
      <c r="V37" s="69">
        <v>14746</v>
      </c>
      <c r="W37" s="69">
        <f>X37+AC37+AD37</f>
        <v>1163299</v>
      </c>
      <c r="X37" s="69">
        <f>L37-S37</f>
        <v>216809</v>
      </c>
      <c r="Y37" s="69">
        <f>X37-AA37</f>
        <v>216809</v>
      </c>
      <c r="Z37" s="69">
        <f>AA37+AC37</f>
        <v>851841</v>
      </c>
      <c r="AA37" s="69"/>
      <c r="AB37" s="69"/>
      <c r="AC37" s="69">
        <f>P37-U37</f>
        <v>851841</v>
      </c>
      <c r="AD37" s="69">
        <f>Q37-V37</f>
        <v>94649</v>
      </c>
      <c r="AE37" s="69">
        <f>AF37+AH37</f>
        <v>384492.55555555556</v>
      </c>
      <c r="AF37" s="69">
        <v>64517</v>
      </c>
      <c r="AG37" s="69"/>
      <c r="AH37" s="69">
        <f>AI37+AJ37</f>
        <v>319975.55555555556</v>
      </c>
      <c r="AI37" s="69">
        <v>287978</v>
      </c>
      <c r="AJ37" s="69">
        <f>AI37/9</f>
        <v>31997.555555555555</v>
      </c>
      <c r="AK37" s="82" t="s">
        <v>78</v>
      </c>
      <c r="AL37" s="78"/>
    </row>
    <row r="38" spans="1:38">
      <c r="A38" s="2"/>
      <c r="B38" s="2"/>
      <c r="C38" s="4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79"/>
    </row>
    <row r="39" spans="1:38">
      <c r="A39" s="2"/>
      <c r="B39" s="2"/>
      <c r="C39" s="4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79"/>
    </row>
    <row r="40" spans="1:38">
      <c r="A40" s="2"/>
      <c r="B40" s="2"/>
      <c r="C40" s="4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79"/>
    </row>
    <row r="41" spans="1:38">
      <c r="A41" s="2"/>
      <c r="B41" s="2"/>
      <c r="C41" s="4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79"/>
    </row>
    <row r="42" spans="1:38">
      <c r="A42" s="2"/>
      <c r="B42" s="2"/>
      <c r="C42" s="4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79"/>
    </row>
    <row r="43" spans="1:38">
      <c r="A43" s="2"/>
      <c r="B43" s="2"/>
      <c r="C43" s="4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79"/>
    </row>
    <row r="44" spans="1:38">
      <c r="A44" s="2"/>
      <c r="B44" s="2"/>
      <c r="C44" s="4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79"/>
    </row>
    <row r="45" spans="1:38">
      <c r="A45" s="2"/>
      <c r="B45" s="2"/>
      <c r="C45" s="4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9"/>
    </row>
    <row r="46" spans="1:38">
      <c r="A46" s="2"/>
      <c r="B46" s="2"/>
      <c r="C46" s="4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79"/>
    </row>
    <row r="47" spans="1:38">
      <c r="A47" s="2"/>
      <c r="B47" s="2"/>
      <c r="C47" s="4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79"/>
    </row>
    <row r="48" spans="1:38">
      <c r="A48" s="2"/>
      <c r="B48" s="2"/>
      <c r="C48" s="4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79"/>
    </row>
    <row r="49" spans="1:38">
      <c r="A49" s="2"/>
      <c r="B49" s="2"/>
      <c r="C49" s="4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79"/>
    </row>
    <row r="50" spans="1:38">
      <c r="A50" s="2"/>
      <c r="B50" s="2"/>
      <c r="C50" s="4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79"/>
    </row>
    <row r="51" spans="1:38">
      <c r="A51" s="2"/>
      <c r="B51" s="2"/>
      <c r="C51" s="4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79"/>
    </row>
    <row r="52" spans="1:38">
      <c r="A52" s="2"/>
      <c r="B52" s="2"/>
      <c r="C52" s="4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79"/>
    </row>
    <row r="53" spans="1:38">
      <c r="A53" s="2"/>
      <c r="B53" s="2"/>
      <c r="C53" s="47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79"/>
    </row>
    <row r="54" spans="1:38">
      <c r="A54" s="2"/>
      <c r="B54" s="2"/>
      <c r="C54" s="4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79"/>
    </row>
    <row r="55" spans="1:38">
      <c r="A55" s="2"/>
      <c r="B55" s="2"/>
      <c r="C55" s="4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79"/>
    </row>
    <row r="56" spans="1:38">
      <c r="A56" s="2"/>
      <c r="B56" s="2"/>
      <c r="C56" s="4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79"/>
    </row>
    <row r="57" spans="1:38">
      <c r="A57" s="2"/>
      <c r="B57" s="2"/>
      <c r="C57" s="4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79"/>
    </row>
    <row r="58" spans="1:38">
      <c r="A58" s="2"/>
      <c r="B58" s="2"/>
      <c r="C58" s="4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79"/>
    </row>
    <row r="59" spans="1:38">
      <c r="A59" s="2"/>
      <c r="B59" s="2"/>
      <c r="C59" s="4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79"/>
    </row>
    <row r="60" spans="1:38">
      <c r="A60" s="2"/>
      <c r="B60" s="2"/>
      <c r="C60" s="4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79"/>
    </row>
    <row r="61" spans="1:38">
      <c r="A61" s="2"/>
      <c r="B61" s="2"/>
      <c r="C61" s="4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79"/>
    </row>
    <row r="62" spans="1:38">
      <c r="A62" s="2"/>
      <c r="B62" s="2"/>
      <c r="C62" s="4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79"/>
    </row>
    <row r="63" spans="1:38">
      <c r="A63" s="2"/>
      <c r="B63" s="2"/>
      <c r="C63" s="47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79"/>
    </row>
    <row r="64" spans="1:38">
      <c r="A64" s="2"/>
      <c r="B64" s="2"/>
      <c r="C64" s="47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79"/>
    </row>
    <row r="65" spans="1:38">
      <c r="A65" s="2"/>
      <c r="B65" s="2"/>
      <c r="C65" s="4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79"/>
    </row>
    <row r="66" spans="1:38">
      <c r="A66" s="2"/>
      <c r="B66" s="2"/>
      <c r="C66" s="4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79"/>
    </row>
    <row r="67" spans="1:38">
      <c r="A67" s="2"/>
      <c r="B67" s="2"/>
      <c r="C67" s="4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79"/>
    </row>
    <row r="68" spans="1:38">
      <c r="A68" s="2"/>
      <c r="B68" s="2"/>
      <c r="C68" s="47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79"/>
    </row>
    <row r="69" spans="1:38">
      <c r="A69" s="2"/>
      <c r="B69" s="2"/>
      <c r="C69" s="4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79"/>
    </row>
    <row r="70" spans="1:38">
      <c r="A70" s="2"/>
      <c r="B70" s="2"/>
      <c r="C70" s="4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79"/>
    </row>
    <row r="71" spans="1:38">
      <c r="A71" s="2"/>
      <c r="B71" s="2"/>
      <c r="C71" s="4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79"/>
    </row>
    <row r="72" spans="1:38">
      <c r="A72" s="2"/>
      <c r="B72" s="2"/>
      <c r="C72" s="4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79"/>
    </row>
    <row r="73" spans="1:38">
      <c r="A73" s="2"/>
      <c r="B73" s="2"/>
      <c r="C73" s="4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79"/>
    </row>
    <row r="74" spans="1:38">
      <c r="A74" s="2"/>
      <c r="B74" s="2"/>
      <c r="C74" s="47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79"/>
    </row>
    <row r="75" spans="1:38">
      <c r="A75" s="2"/>
      <c r="B75" s="2"/>
      <c r="C75" s="4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79"/>
    </row>
    <row r="76" spans="1:38">
      <c r="A76" s="2"/>
      <c r="B76" s="2"/>
      <c r="C76" s="4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79"/>
    </row>
    <row r="77" spans="1:38">
      <c r="A77" s="2"/>
      <c r="B77" s="2"/>
      <c r="C77" s="4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79"/>
    </row>
    <row r="78" spans="1:38">
      <c r="A78" s="2"/>
      <c r="B78" s="2"/>
      <c r="C78" s="4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79"/>
    </row>
    <row r="79" spans="1:38">
      <c r="A79" s="2"/>
      <c r="B79" s="2"/>
      <c r="C79" s="4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79"/>
    </row>
    <row r="80" spans="1:38">
      <c r="A80" s="2"/>
      <c r="B80" s="2"/>
      <c r="C80" s="4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79"/>
    </row>
    <row r="81" spans="1:38">
      <c r="A81" s="2"/>
      <c r="B81" s="2"/>
      <c r="C81" s="47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79"/>
    </row>
    <row r="82" spans="1:38">
      <c r="A82" s="2"/>
      <c r="B82" s="2"/>
      <c r="C82" s="4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79"/>
    </row>
    <row r="83" spans="1:38">
      <c r="A83" s="2"/>
      <c r="B83" s="2"/>
      <c r="C83" s="4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79"/>
    </row>
    <row r="84" spans="1:38">
      <c r="A84" s="2"/>
      <c r="B84" s="2"/>
      <c r="C84" s="4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79"/>
    </row>
    <row r="85" spans="1:38">
      <c r="A85" s="2"/>
      <c r="B85" s="2"/>
      <c r="C85" s="4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79"/>
    </row>
    <row r="86" spans="1:38">
      <c r="A86" s="2"/>
      <c r="B86" s="2"/>
      <c r="C86" s="4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79"/>
    </row>
    <row r="87" spans="1:38">
      <c r="A87" s="2"/>
      <c r="B87" s="2"/>
      <c r="C87" s="4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79"/>
    </row>
    <row r="88" spans="1:38">
      <c r="A88" s="2"/>
      <c r="B88" s="2"/>
      <c r="C88" s="4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79"/>
    </row>
    <row r="89" spans="1:38">
      <c r="A89" s="2"/>
      <c r="B89" s="2"/>
      <c r="C89" s="4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79"/>
    </row>
    <row r="90" spans="1:38">
      <c r="A90" s="2"/>
      <c r="B90" s="2"/>
      <c r="C90" s="4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79"/>
    </row>
    <row r="91" spans="1:38">
      <c r="A91" s="2"/>
      <c r="B91" s="2"/>
      <c r="C91" s="4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79"/>
    </row>
    <row r="92" spans="1:38">
      <c r="A92" s="2"/>
      <c r="B92" s="2"/>
      <c r="C92" s="4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79"/>
    </row>
    <row r="93" spans="1:38">
      <c r="A93" s="2"/>
      <c r="B93" s="2"/>
      <c r="C93" s="4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79"/>
    </row>
    <row r="94" spans="1:38">
      <c r="A94" s="2"/>
      <c r="B94" s="2"/>
      <c r="C94" s="4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79"/>
    </row>
    <row r="95" spans="1:38">
      <c r="A95" s="2"/>
      <c r="B95" s="2"/>
      <c r="C95" s="4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79"/>
    </row>
    <row r="96" spans="1:38">
      <c r="A96" s="2"/>
      <c r="B96" s="2"/>
      <c r="C96" s="4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79"/>
    </row>
    <row r="97" spans="1:38">
      <c r="A97" s="2"/>
      <c r="B97" s="2"/>
      <c r="C97" s="4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79"/>
    </row>
    <row r="98" spans="1:38">
      <c r="A98" s="2"/>
      <c r="B98" s="2"/>
      <c r="C98" s="4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79"/>
    </row>
    <row r="99" spans="1:38">
      <c r="A99" s="2"/>
      <c r="B99" s="2"/>
      <c r="C99" s="4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79"/>
    </row>
    <row r="100" spans="1:38">
      <c r="A100" s="2"/>
      <c r="B100" s="2"/>
      <c r="C100" s="4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79"/>
    </row>
    <row r="101" spans="1:38">
      <c r="A101" s="2"/>
      <c r="B101" s="2"/>
      <c r="C101" s="4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79"/>
    </row>
    <row r="102" spans="1:38">
      <c r="A102" s="2"/>
      <c r="B102" s="2"/>
      <c r="C102" s="4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79"/>
    </row>
    <row r="103" spans="1:38">
      <c r="A103" s="2"/>
      <c r="B103" s="2"/>
      <c r="C103" s="4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79"/>
    </row>
    <row r="104" spans="1:38">
      <c r="A104" s="2"/>
      <c r="B104" s="2"/>
      <c r="C104" s="47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79"/>
    </row>
    <row r="105" spans="1:38">
      <c r="A105" s="2"/>
      <c r="B105" s="2"/>
      <c r="C105" s="4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79"/>
    </row>
    <row r="106" spans="1:38">
      <c r="A106" s="2"/>
      <c r="B106" s="2"/>
      <c r="C106" s="4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79"/>
    </row>
    <row r="107" spans="1:38">
      <c r="A107" s="2"/>
      <c r="B107" s="2"/>
      <c r="C107" s="47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79"/>
    </row>
    <row r="108" spans="1:38">
      <c r="A108" s="2"/>
      <c r="B108" s="2"/>
      <c r="C108" s="4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79"/>
    </row>
    <row r="109" spans="1:38">
      <c r="A109" s="2"/>
      <c r="B109" s="2"/>
      <c r="C109" s="4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79"/>
    </row>
    <row r="110" spans="1:38">
      <c r="A110" s="2"/>
      <c r="B110" s="2"/>
      <c r="C110" s="4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79"/>
    </row>
    <row r="111" spans="1:38">
      <c r="A111" s="2"/>
      <c r="B111" s="2"/>
      <c r="C111" s="4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79"/>
    </row>
    <row r="112" spans="1:38">
      <c r="A112" s="2"/>
      <c r="B112" s="2"/>
      <c r="C112" s="4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79"/>
    </row>
    <row r="113" spans="1:38">
      <c r="A113" s="2"/>
      <c r="B113" s="2"/>
      <c r="C113" s="4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79"/>
    </row>
    <row r="114" spans="1:38">
      <c r="A114" s="2"/>
      <c r="B114" s="2"/>
      <c r="C114" s="4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79"/>
    </row>
    <row r="115" spans="1:38">
      <c r="A115" s="2"/>
      <c r="B115" s="2"/>
      <c r="C115" s="4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79"/>
    </row>
    <row r="116" spans="1:38">
      <c r="A116" s="2"/>
      <c r="B116" s="2"/>
      <c r="C116" s="4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79"/>
    </row>
    <row r="117" spans="1:38">
      <c r="A117" s="2"/>
      <c r="B117" s="2"/>
      <c r="C117" s="4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79"/>
    </row>
    <row r="118" spans="1:38">
      <c r="A118" s="2"/>
      <c r="B118" s="2"/>
      <c r="C118" s="4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79"/>
    </row>
    <row r="119" spans="1:38">
      <c r="A119" s="2"/>
      <c r="B119" s="2"/>
      <c r="C119" s="4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79"/>
    </row>
    <row r="120" spans="1:38">
      <c r="A120" s="2"/>
      <c r="B120" s="2"/>
      <c r="C120" s="4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79"/>
    </row>
    <row r="121" spans="1:38">
      <c r="A121" s="2"/>
      <c r="B121" s="2"/>
      <c r="C121" s="4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79"/>
    </row>
    <row r="122" spans="1:38">
      <c r="A122" s="2"/>
      <c r="B122" s="2"/>
      <c r="C122" s="4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79"/>
    </row>
    <row r="123" spans="1:38">
      <c r="A123" s="2"/>
      <c r="B123" s="2"/>
      <c r="C123" s="4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79"/>
    </row>
    <row r="124" spans="1:38">
      <c r="A124" s="2"/>
      <c r="B124" s="2"/>
      <c r="C124" s="4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79"/>
    </row>
    <row r="125" spans="1:38">
      <c r="A125" s="2"/>
      <c r="B125" s="2"/>
      <c r="C125" s="4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79"/>
    </row>
    <row r="126" spans="1:38">
      <c r="A126" s="2"/>
      <c r="B126" s="2"/>
      <c r="C126" s="4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79"/>
    </row>
    <row r="127" spans="1:38">
      <c r="A127" s="2"/>
      <c r="B127" s="2"/>
      <c r="C127" s="4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79"/>
    </row>
    <row r="128" spans="1:38">
      <c r="A128" s="2"/>
      <c r="B128" s="2"/>
      <c r="C128" s="4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79"/>
    </row>
    <row r="129" spans="1:38">
      <c r="A129" s="2"/>
      <c r="B129" s="2"/>
      <c r="C129" s="4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79"/>
    </row>
    <row r="130" spans="1:38">
      <c r="A130" s="2"/>
      <c r="B130" s="2"/>
      <c r="C130" s="4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79"/>
    </row>
    <row r="131" spans="1:38">
      <c r="A131" s="2"/>
      <c r="B131" s="2"/>
      <c r="C131" s="4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79"/>
    </row>
    <row r="132" spans="1:38">
      <c r="A132" s="2"/>
      <c r="B132" s="2"/>
      <c r="C132" s="4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79"/>
    </row>
    <row r="133" spans="1:38">
      <c r="A133" s="2"/>
      <c r="B133" s="2"/>
      <c r="C133" s="4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79"/>
    </row>
    <row r="134" spans="1:38">
      <c r="A134" s="2"/>
      <c r="B134" s="2"/>
      <c r="C134" s="4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79"/>
    </row>
    <row r="135" spans="1:38">
      <c r="A135" s="2"/>
      <c r="B135" s="2"/>
      <c r="C135" s="4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79"/>
    </row>
    <row r="136" spans="1:38">
      <c r="A136" s="2"/>
      <c r="B136" s="2"/>
      <c r="C136" s="4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79"/>
    </row>
    <row r="137" spans="1:38">
      <c r="A137" s="2"/>
      <c r="B137" s="2"/>
      <c r="C137" s="4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79"/>
    </row>
    <row r="138" spans="1:38">
      <c r="A138" s="2"/>
      <c r="B138" s="2"/>
      <c r="C138" s="4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79"/>
    </row>
    <row r="139" spans="1:38">
      <c r="A139" s="2"/>
      <c r="B139" s="2"/>
      <c r="C139" s="4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79"/>
    </row>
    <row r="140" spans="1:38">
      <c r="A140" s="2"/>
      <c r="B140" s="2"/>
      <c r="C140" s="4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79"/>
    </row>
    <row r="141" spans="1:38">
      <c r="A141" s="2"/>
      <c r="B141" s="2"/>
      <c r="C141" s="4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79"/>
    </row>
    <row r="142" spans="1:38">
      <c r="A142" s="2"/>
      <c r="B142" s="2"/>
      <c r="C142" s="4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79"/>
    </row>
    <row r="143" spans="1:38">
      <c r="A143" s="2"/>
      <c r="B143" s="2"/>
      <c r="C143" s="4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79"/>
    </row>
    <row r="144" spans="1:38">
      <c r="A144" s="2"/>
      <c r="B144" s="2"/>
      <c r="C144" s="4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79"/>
    </row>
    <row r="145" spans="1:38">
      <c r="A145" s="2"/>
      <c r="B145" s="2"/>
      <c r="C145" s="4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79"/>
    </row>
    <row r="146" spans="1:38">
      <c r="A146" s="2"/>
      <c r="B146" s="2"/>
      <c r="C146" s="4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79"/>
    </row>
    <row r="147" spans="1:38">
      <c r="A147" s="2"/>
      <c r="B147" s="2"/>
      <c r="C147" s="4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79"/>
    </row>
    <row r="148" spans="1:38">
      <c r="A148" s="2"/>
      <c r="B148" s="2"/>
      <c r="C148" s="4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79"/>
    </row>
    <row r="149" spans="1:38">
      <c r="A149" s="2"/>
      <c r="B149" s="2"/>
      <c r="C149" s="4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79"/>
    </row>
    <row r="150" spans="1:38">
      <c r="A150" s="2"/>
      <c r="B150" s="2"/>
      <c r="C150" s="4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79"/>
    </row>
    <row r="151" spans="1:38">
      <c r="A151" s="2"/>
      <c r="B151" s="2"/>
      <c r="C151" s="4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79"/>
    </row>
    <row r="152" spans="1:38">
      <c r="A152" s="2"/>
      <c r="B152" s="2"/>
      <c r="C152" s="4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79"/>
    </row>
    <row r="153" spans="1:38">
      <c r="A153" s="2"/>
      <c r="B153" s="2"/>
      <c r="C153" s="4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79"/>
    </row>
    <row r="154" spans="1:38">
      <c r="A154" s="2"/>
      <c r="B154" s="2"/>
      <c r="C154" s="4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79"/>
    </row>
    <row r="155" spans="1:38">
      <c r="A155" s="2"/>
      <c r="B155" s="2"/>
      <c r="C155" s="4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79"/>
    </row>
    <row r="156" spans="1:38">
      <c r="A156" s="2"/>
      <c r="B156" s="2"/>
      <c r="C156" s="4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79"/>
    </row>
    <row r="157" spans="1:38">
      <c r="A157" s="2"/>
      <c r="B157" s="2"/>
      <c r="C157" s="4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79"/>
    </row>
    <row r="158" spans="1:38">
      <c r="A158" s="2"/>
      <c r="B158" s="2"/>
      <c r="C158" s="4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79"/>
    </row>
    <row r="159" spans="1:38">
      <c r="A159" s="2"/>
      <c r="B159" s="2"/>
      <c r="C159" s="4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79"/>
    </row>
    <row r="160" spans="1:38">
      <c r="A160" s="2"/>
      <c r="B160" s="2"/>
      <c r="C160" s="4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79"/>
    </row>
    <row r="161" spans="1:38">
      <c r="A161" s="2"/>
      <c r="B161" s="2"/>
      <c r="C161" s="4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79"/>
    </row>
    <row r="162" spans="1:38">
      <c r="A162" s="2"/>
      <c r="B162" s="2"/>
      <c r="C162" s="4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79"/>
    </row>
    <row r="163" spans="1:38">
      <c r="A163" s="2"/>
      <c r="B163" s="2"/>
      <c r="C163" s="4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79"/>
    </row>
    <row r="164" spans="1:38">
      <c r="A164" s="2"/>
      <c r="B164" s="2"/>
      <c r="C164" s="4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79"/>
    </row>
    <row r="165" spans="1:38">
      <c r="A165" s="2"/>
      <c r="B165" s="2"/>
      <c r="C165" s="4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79"/>
    </row>
    <row r="166" spans="1:38">
      <c r="A166" s="2"/>
      <c r="B166" s="2"/>
      <c r="C166" s="4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79"/>
    </row>
    <row r="167" spans="1:38">
      <c r="A167" s="2"/>
      <c r="B167" s="2"/>
      <c r="C167" s="4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79"/>
    </row>
    <row r="168" spans="1:38">
      <c r="A168" s="2"/>
      <c r="B168" s="2"/>
      <c r="C168" s="4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79"/>
    </row>
    <row r="169" spans="1:38">
      <c r="A169" s="2"/>
      <c r="B169" s="2"/>
      <c r="C169" s="4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79"/>
    </row>
    <row r="170" spans="1:38">
      <c r="A170" s="2"/>
      <c r="B170" s="2"/>
      <c r="C170" s="4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79"/>
    </row>
    <row r="171" spans="1:38">
      <c r="A171" s="2"/>
      <c r="B171" s="2"/>
      <c r="C171" s="4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79"/>
    </row>
    <row r="172" spans="1:38">
      <c r="A172" s="2"/>
      <c r="B172" s="2"/>
      <c r="C172" s="4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79"/>
    </row>
    <row r="173" spans="1:38">
      <c r="A173" s="2"/>
      <c r="B173" s="2"/>
      <c r="C173" s="4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79"/>
    </row>
    <row r="174" spans="1:38">
      <c r="A174" s="2"/>
      <c r="B174" s="2"/>
      <c r="C174" s="4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79"/>
    </row>
    <row r="175" spans="1:38">
      <c r="A175" s="2"/>
      <c r="B175" s="2"/>
      <c r="C175" s="4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79"/>
    </row>
    <row r="176" spans="1:38">
      <c r="A176" s="2"/>
      <c r="B176" s="2"/>
      <c r="C176" s="4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79"/>
    </row>
    <row r="177" spans="1:38">
      <c r="A177" s="2"/>
      <c r="B177" s="2"/>
      <c r="C177" s="4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79"/>
    </row>
    <row r="178" spans="1:38">
      <c r="A178" s="2"/>
      <c r="B178" s="2"/>
      <c r="C178" s="4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79"/>
    </row>
    <row r="179" spans="1:38">
      <c r="A179" s="2"/>
      <c r="B179" s="2"/>
      <c r="C179" s="4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79"/>
    </row>
    <row r="180" spans="1:38">
      <c r="A180" s="2"/>
      <c r="B180" s="2"/>
      <c r="C180" s="4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79"/>
    </row>
    <row r="181" spans="1:38">
      <c r="A181" s="2"/>
      <c r="B181" s="2"/>
      <c r="C181" s="4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79"/>
    </row>
    <row r="182" spans="1:38">
      <c r="A182" s="2"/>
      <c r="B182" s="2"/>
      <c r="C182" s="4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79"/>
    </row>
    <row r="183" spans="1:38">
      <c r="A183" s="2"/>
      <c r="B183" s="2"/>
      <c r="C183" s="4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79"/>
    </row>
    <row r="184" spans="1:38">
      <c r="A184" s="2"/>
      <c r="B184" s="2"/>
      <c r="C184" s="4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79"/>
    </row>
    <row r="185" spans="1:38">
      <c r="A185" s="2"/>
      <c r="B185" s="2"/>
      <c r="C185" s="4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79"/>
    </row>
    <row r="186" spans="1:38">
      <c r="A186" s="2"/>
      <c r="B186" s="2"/>
      <c r="C186" s="4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79"/>
    </row>
    <row r="187" spans="1:38">
      <c r="A187" s="2"/>
      <c r="B187" s="2"/>
      <c r="C187" s="4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79"/>
    </row>
    <row r="188" spans="1:38">
      <c r="A188" s="2"/>
      <c r="B188" s="2"/>
      <c r="C188" s="4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79"/>
    </row>
    <row r="189" spans="1:38">
      <c r="A189" s="2"/>
      <c r="B189" s="2"/>
      <c r="C189" s="4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79"/>
    </row>
    <row r="190" spans="1:38">
      <c r="A190" s="2"/>
      <c r="B190" s="2"/>
      <c r="C190" s="4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79"/>
    </row>
    <row r="191" spans="1:38">
      <c r="A191" s="2"/>
      <c r="B191" s="2"/>
      <c r="C191" s="4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79"/>
    </row>
    <row r="192" spans="1:38">
      <c r="A192" s="2"/>
      <c r="B192" s="2"/>
      <c r="C192" s="4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79"/>
    </row>
    <row r="193" spans="1:38">
      <c r="A193" s="2"/>
      <c r="B193" s="2"/>
      <c r="C193" s="4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79"/>
    </row>
    <row r="194" spans="1:38">
      <c r="A194" s="2"/>
      <c r="B194" s="2"/>
      <c r="C194" s="4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79"/>
    </row>
    <row r="195" spans="1:38">
      <c r="A195" s="2"/>
      <c r="B195" s="2"/>
      <c r="C195" s="4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79"/>
    </row>
    <row r="196" spans="1:38">
      <c r="A196" s="2"/>
      <c r="B196" s="2"/>
      <c r="C196" s="4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79"/>
    </row>
    <row r="197" spans="1:38">
      <c r="A197" s="2"/>
      <c r="B197" s="2"/>
      <c r="C197" s="4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79"/>
    </row>
    <row r="198" spans="1:38">
      <c r="A198" s="2"/>
      <c r="B198" s="2"/>
      <c r="C198" s="4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79"/>
    </row>
    <row r="199" spans="1:38">
      <c r="A199" s="2"/>
      <c r="B199" s="2"/>
      <c r="C199" s="4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79"/>
    </row>
    <row r="200" spans="1:38">
      <c r="A200" s="2"/>
      <c r="B200" s="2"/>
      <c r="C200" s="4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79"/>
    </row>
    <row r="201" spans="1:38">
      <c r="A201" s="2"/>
      <c r="B201" s="2"/>
      <c r="C201" s="4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79"/>
    </row>
    <row r="202" spans="1:38">
      <c r="A202" s="2"/>
      <c r="B202" s="2"/>
      <c r="C202" s="4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79"/>
    </row>
    <row r="203" spans="1:38">
      <c r="A203" s="2"/>
      <c r="B203" s="2"/>
      <c r="C203" s="4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79"/>
    </row>
    <row r="204" spans="1:38">
      <c r="A204" s="2"/>
      <c r="B204" s="2"/>
      <c r="C204" s="4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79"/>
    </row>
    <row r="205" spans="1:38">
      <c r="A205" s="2"/>
      <c r="B205" s="2"/>
      <c r="C205" s="4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79"/>
    </row>
    <row r="206" spans="1:38">
      <c r="A206" s="2"/>
      <c r="B206" s="2"/>
      <c r="C206" s="4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79"/>
    </row>
    <row r="207" spans="1:38">
      <c r="A207" s="2"/>
      <c r="B207" s="2"/>
      <c r="C207" s="4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79"/>
    </row>
    <row r="208" spans="1:38">
      <c r="A208" s="2"/>
      <c r="B208" s="2"/>
      <c r="C208" s="4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79"/>
    </row>
    <row r="209" spans="1:38">
      <c r="A209" s="2"/>
      <c r="B209" s="2"/>
      <c r="C209" s="4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79"/>
    </row>
    <row r="210" spans="1:38">
      <c r="A210" s="2"/>
      <c r="B210" s="2"/>
      <c r="C210" s="4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79"/>
    </row>
    <row r="211" spans="1:38">
      <c r="A211" s="2"/>
      <c r="B211" s="2"/>
      <c r="C211" s="4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79"/>
    </row>
    <row r="212" spans="1:38">
      <c r="A212" s="2"/>
      <c r="B212" s="2"/>
      <c r="C212" s="4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79"/>
    </row>
    <row r="213" spans="1:38">
      <c r="A213" s="2"/>
      <c r="B213" s="2"/>
      <c r="C213" s="4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79"/>
    </row>
    <row r="214" spans="1:38">
      <c r="A214" s="2"/>
      <c r="B214" s="2"/>
      <c r="C214" s="4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79"/>
    </row>
    <row r="215" spans="1:38">
      <c r="A215" s="2"/>
      <c r="B215" s="2"/>
      <c r="C215" s="4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79"/>
    </row>
    <row r="216" spans="1:38">
      <c r="A216" s="2"/>
      <c r="B216" s="2"/>
      <c r="C216" s="4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79"/>
    </row>
    <row r="217" spans="1:38">
      <c r="A217" s="2"/>
      <c r="B217" s="2"/>
      <c r="C217" s="4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79"/>
    </row>
    <row r="218" spans="1:38">
      <c r="A218" s="2"/>
      <c r="B218" s="2"/>
      <c r="C218" s="4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79"/>
    </row>
    <row r="219" spans="1:38">
      <c r="A219" s="2"/>
      <c r="B219" s="2"/>
      <c r="C219" s="4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79"/>
    </row>
    <row r="220" spans="1:38">
      <c r="A220" s="2"/>
      <c r="B220" s="2"/>
      <c r="C220" s="4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79"/>
    </row>
    <row r="221" spans="1:38">
      <c r="A221" s="2"/>
      <c r="B221" s="2"/>
      <c r="C221" s="4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79"/>
    </row>
    <row r="222" spans="1:38">
      <c r="A222" s="2"/>
      <c r="B222" s="2"/>
      <c r="C222" s="4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79"/>
    </row>
    <row r="223" spans="1:38">
      <c r="A223" s="2"/>
      <c r="B223" s="2"/>
      <c r="C223" s="4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79"/>
    </row>
    <row r="224" spans="1:38">
      <c r="A224" s="2"/>
      <c r="B224" s="2"/>
      <c r="C224" s="4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79"/>
    </row>
    <row r="225" spans="1:38">
      <c r="A225" s="2"/>
      <c r="B225" s="2"/>
      <c r="C225" s="4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79"/>
    </row>
    <row r="226" spans="1:38">
      <c r="A226" s="2"/>
      <c r="B226" s="2"/>
      <c r="C226" s="4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79"/>
    </row>
    <row r="227" spans="1:38">
      <c r="A227" s="2"/>
      <c r="B227" s="2"/>
      <c r="C227" s="4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79"/>
    </row>
    <row r="228" spans="1:38">
      <c r="A228" s="2"/>
      <c r="B228" s="2"/>
      <c r="C228" s="4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79"/>
    </row>
    <row r="229" spans="1:38">
      <c r="A229" s="2"/>
      <c r="B229" s="2"/>
      <c r="C229" s="4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79"/>
    </row>
    <row r="230" spans="1:38">
      <c r="A230" s="2"/>
      <c r="B230" s="2"/>
      <c r="C230" s="4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79"/>
    </row>
    <row r="231" spans="1:38">
      <c r="A231" s="2"/>
      <c r="B231" s="2"/>
      <c r="C231" s="4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79"/>
    </row>
    <row r="232" spans="1:38">
      <c r="A232" s="2"/>
      <c r="B232" s="2"/>
      <c r="C232" s="4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79"/>
    </row>
    <row r="233" spans="1:38">
      <c r="A233" s="2"/>
      <c r="B233" s="2"/>
      <c r="C233" s="4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79"/>
    </row>
    <row r="234" spans="1:38">
      <c r="A234" s="2"/>
      <c r="B234" s="2"/>
      <c r="C234" s="4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79"/>
    </row>
    <row r="235" spans="1:38">
      <c r="A235" s="2"/>
      <c r="B235" s="2"/>
      <c r="C235" s="4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79"/>
    </row>
    <row r="236" spans="1:38">
      <c r="A236" s="2"/>
      <c r="B236" s="2"/>
      <c r="C236" s="4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79"/>
    </row>
    <row r="237" spans="1:38">
      <c r="A237" s="2"/>
      <c r="B237" s="2"/>
      <c r="C237" s="4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79"/>
    </row>
    <row r="238" spans="1:38">
      <c r="A238" s="2"/>
      <c r="B238" s="2"/>
      <c r="C238" s="4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79"/>
    </row>
    <row r="239" spans="1:38">
      <c r="A239" s="2"/>
      <c r="B239" s="2"/>
      <c r="C239" s="4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79"/>
    </row>
    <row r="240" spans="1:38">
      <c r="A240" s="2"/>
      <c r="B240" s="2"/>
      <c r="C240" s="4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79"/>
    </row>
    <row r="241" spans="1:38">
      <c r="A241" s="2"/>
      <c r="B241" s="2"/>
      <c r="C241" s="4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79"/>
    </row>
    <row r="242" spans="1:38">
      <c r="A242" s="2"/>
      <c r="B242" s="2"/>
      <c r="C242" s="4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79"/>
    </row>
    <row r="243" spans="1:38">
      <c r="A243" s="2"/>
      <c r="B243" s="2"/>
      <c r="C243" s="4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79"/>
    </row>
    <row r="244" spans="1:38">
      <c r="A244" s="2"/>
      <c r="B244" s="2"/>
      <c r="C244" s="4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79"/>
    </row>
    <row r="245" spans="1:38">
      <c r="A245" s="2"/>
      <c r="B245" s="2"/>
      <c r="C245" s="4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79"/>
    </row>
    <row r="246" spans="1:38">
      <c r="A246" s="2"/>
      <c r="B246" s="2"/>
      <c r="C246" s="4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79"/>
    </row>
    <row r="247" spans="1:38">
      <c r="A247" s="2"/>
      <c r="B247" s="2"/>
      <c r="C247" s="4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79"/>
    </row>
    <row r="248" spans="1:38">
      <c r="A248" s="2"/>
      <c r="B248" s="2"/>
      <c r="C248" s="4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79"/>
    </row>
    <row r="249" spans="1:38">
      <c r="A249" s="2"/>
      <c r="B249" s="2"/>
      <c r="C249" s="4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79"/>
    </row>
    <row r="250" spans="1:38">
      <c r="A250" s="2"/>
      <c r="B250" s="2"/>
      <c r="C250" s="4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79"/>
    </row>
    <row r="251" spans="1:38">
      <c r="A251" s="2"/>
      <c r="B251" s="2"/>
      <c r="C251" s="4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79"/>
    </row>
    <row r="252" spans="1:38">
      <c r="A252" s="2"/>
      <c r="B252" s="2"/>
      <c r="C252" s="4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79"/>
    </row>
    <row r="253" spans="1:38">
      <c r="A253" s="2"/>
      <c r="B253" s="2"/>
      <c r="C253" s="4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79"/>
    </row>
    <row r="254" spans="1:38">
      <c r="A254" s="2"/>
      <c r="B254" s="2"/>
      <c r="C254" s="4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79"/>
    </row>
    <row r="255" spans="1:38">
      <c r="A255" s="2"/>
      <c r="B255" s="2"/>
      <c r="C255" s="4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79"/>
    </row>
    <row r="256" spans="1:38">
      <c r="A256" s="2"/>
      <c r="B256" s="2"/>
      <c r="C256" s="4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79"/>
    </row>
    <row r="257" spans="1:38">
      <c r="A257" s="2"/>
      <c r="B257" s="2"/>
      <c r="C257" s="4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79"/>
    </row>
    <row r="258" spans="1:38">
      <c r="A258" s="2"/>
      <c r="B258" s="2"/>
      <c r="C258" s="4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79"/>
    </row>
    <row r="259" spans="1:38">
      <c r="A259" s="2"/>
      <c r="B259" s="2"/>
      <c r="C259" s="4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79"/>
    </row>
    <row r="260" spans="1:38">
      <c r="A260" s="2"/>
      <c r="B260" s="2"/>
      <c r="C260" s="4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79"/>
    </row>
    <row r="261" spans="1:38">
      <c r="A261" s="2"/>
      <c r="B261" s="2"/>
      <c r="C261" s="4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79"/>
    </row>
    <row r="262" spans="1:38">
      <c r="A262" s="2"/>
      <c r="B262" s="2"/>
      <c r="C262" s="4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79"/>
    </row>
    <row r="263" spans="1:38">
      <c r="A263" s="2"/>
      <c r="B263" s="2"/>
      <c r="C263" s="4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79"/>
    </row>
    <row r="264" spans="1:38">
      <c r="A264" s="2"/>
      <c r="B264" s="2"/>
      <c r="C264" s="4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79"/>
    </row>
    <row r="265" spans="1:38">
      <c r="A265" s="2"/>
      <c r="B265" s="2"/>
      <c r="C265" s="4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79"/>
    </row>
    <row r="266" spans="1:38">
      <c r="A266" s="2"/>
      <c r="B266" s="2"/>
      <c r="C266" s="4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79"/>
    </row>
    <row r="267" spans="1:38">
      <c r="A267" s="2"/>
      <c r="B267" s="2"/>
      <c r="C267" s="4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79"/>
    </row>
    <row r="268" spans="1:38">
      <c r="A268" s="2"/>
      <c r="B268" s="2"/>
      <c r="C268" s="4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79"/>
    </row>
    <row r="269" spans="1:38">
      <c r="A269" s="2"/>
      <c r="B269" s="2"/>
      <c r="C269" s="4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79"/>
    </row>
    <row r="270" spans="1:38">
      <c r="A270" s="2"/>
      <c r="B270" s="2"/>
      <c r="C270" s="4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79"/>
    </row>
    <row r="271" spans="1:38">
      <c r="A271" s="2"/>
      <c r="B271" s="2"/>
      <c r="C271" s="4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79"/>
    </row>
    <row r="272" spans="1:38">
      <c r="A272" s="2"/>
      <c r="B272" s="2"/>
      <c r="C272" s="4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79"/>
    </row>
    <row r="273" spans="1:38">
      <c r="A273" s="2"/>
      <c r="B273" s="2"/>
      <c r="C273" s="4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79"/>
    </row>
    <row r="274" spans="1:38">
      <c r="A274" s="2"/>
      <c r="B274" s="2"/>
      <c r="C274" s="4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79"/>
    </row>
    <row r="275" spans="1:38">
      <c r="A275" s="2"/>
      <c r="B275" s="2"/>
      <c r="C275" s="4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79"/>
    </row>
    <row r="276" spans="1:38">
      <c r="A276" s="2"/>
      <c r="B276" s="2"/>
      <c r="C276" s="4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79"/>
    </row>
    <row r="277" spans="1:38">
      <c r="A277" s="2"/>
      <c r="B277" s="2"/>
      <c r="C277" s="4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79"/>
    </row>
    <row r="278" spans="1:38">
      <c r="A278" s="2"/>
      <c r="B278" s="2"/>
      <c r="C278" s="4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79"/>
    </row>
    <row r="279" spans="1:38">
      <c r="A279" s="2"/>
      <c r="B279" s="2"/>
      <c r="C279" s="4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79"/>
    </row>
    <row r="280" spans="1:38">
      <c r="A280" s="2"/>
      <c r="B280" s="2"/>
      <c r="C280" s="4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79"/>
    </row>
    <row r="281" spans="1:38">
      <c r="A281" s="2"/>
      <c r="B281" s="2"/>
      <c r="C281" s="4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79"/>
    </row>
    <row r="282" spans="1:38">
      <c r="A282" s="2"/>
      <c r="B282" s="2"/>
      <c r="C282" s="4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79"/>
    </row>
    <row r="283" spans="1:38">
      <c r="A283" s="2"/>
      <c r="B283" s="2"/>
      <c r="C283" s="4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79"/>
    </row>
    <row r="284" spans="1:38">
      <c r="A284" s="2"/>
      <c r="B284" s="2"/>
      <c r="C284" s="4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79"/>
    </row>
    <row r="285" spans="1:38">
      <c r="A285" s="2"/>
      <c r="B285" s="2"/>
      <c r="C285" s="4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79"/>
    </row>
    <row r="286" spans="1:38">
      <c r="A286" s="2"/>
      <c r="B286" s="2"/>
      <c r="C286" s="4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79"/>
    </row>
    <row r="287" spans="1:38">
      <c r="A287" s="2"/>
      <c r="B287" s="2"/>
      <c r="C287" s="4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79"/>
    </row>
    <row r="288" spans="1:38">
      <c r="A288" s="2"/>
      <c r="B288" s="2"/>
      <c r="C288" s="4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79"/>
    </row>
    <row r="289" spans="1:38">
      <c r="A289" s="2"/>
      <c r="B289" s="2"/>
      <c r="C289" s="4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79"/>
    </row>
    <row r="290" spans="1:38">
      <c r="A290" s="2"/>
      <c r="B290" s="2"/>
      <c r="C290" s="4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79"/>
    </row>
    <row r="291" spans="1:38">
      <c r="A291" s="2"/>
      <c r="B291" s="2"/>
      <c r="C291" s="4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79"/>
    </row>
    <row r="292" spans="1:38">
      <c r="A292" s="2"/>
      <c r="B292" s="2"/>
      <c r="C292" s="4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79"/>
    </row>
    <row r="293" spans="1:38">
      <c r="A293" s="2"/>
      <c r="B293" s="2"/>
      <c r="C293" s="4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79"/>
    </row>
    <row r="294" spans="1:38">
      <c r="A294" s="2"/>
      <c r="B294" s="2"/>
      <c r="C294" s="4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79"/>
    </row>
    <row r="295" spans="1:38">
      <c r="A295" s="2"/>
      <c r="B295" s="2"/>
      <c r="C295" s="4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79"/>
    </row>
    <row r="296" spans="1:38">
      <c r="A296" s="2"/>
      <c r="B296" s="2"/>
      <c r="C296" s="4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79"/>
    </row>
    <row r="297" spans="1:38">
      <c r="A297" s="2"/>
      <c r="B297" s="2"/>
      <c r="C297" s="4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79"/>
    </row>
    <row r="298" spans="1:38">
      <c r="A298" s="2"/>
      <c r="B298" s="2"/>
      <c r="C298" s="4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79"/>
    </row>
    <row r="299" spans="1:38">
      <c r="A299" s="2"/>
      <c r="B299" s="2"/>
      <c r="C299" s="4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79"/>
    </row>
    <row r="300" spans="1:38">
      <c r="A300" s="2"/>
      <c r="B300" s="2"/>
      <c r="C300" s="4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79"/>
    </row>
    <row r="301" spans="1:38">
      <c r="A301" s="2"/>
      <c r="B301" s="2"/>
      <c r="C301" s="4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79"/>
    </row>
    <row r="302" spans="1:38">
      <c r="A302" s="2"/>
      <c r="B302" s="2"/>
      <c r="C302" s="4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79"/>
    </row>
  </sheetData>
  <mergeCells count="60">
    <mergeCell ref="A1:AL1"/>
    <mergeCell ref="A3:AL3"/>
    <mergeCell ref="A5:AL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Q6"/>
    <mergeCell ref="J7:J13"/>
    <mergeCell ref="K7:Q7"/>
    <mergeCell ref="K8:K13"/>
    <mergeCell ref="L8:Q8"/>
    <mergeCell ref="R8:R13"/>
    <mergeCell ref="R6:V7"/>
    <mergeCell ref="S8:V8"/>
    <mergeCell ref="W6:AD7"/>
    <mergeCell ref="AC9:AC13"/>
    <mergeCell ref="AD9:AD13"/>
    <mergeCell ref="AE6:AJ7"/>
    <mergeCell ref="AK6:AK13"/>
    <mergeCell ref="AL6:AL13"/>
    <mergeCell ref="AM6:AM13"/>
    <mergeCell ref="L9:M10"/>
    <mergeCell ref="N9:Q10"/>
    <mergeCell ref="S9:T9"/>
    <mergeCell ref="U9:U13"/>
    <mergeCell ref="V9:V13"/>
    <mergeCell ref="S10:S13"/>
    <mergeCell ref="T10:T13"/>
    <mergeCell ref="X10:X13"/>
    <mergeCell ref="Y10:Y13"/>
    <mergeCell ref="AA10:AA13"/>
    <mergeCell ref="W8:W13"/>
    <mergeCell ref="AI12:AI13"/>
    <mergeCell ref="AH9:AJ9"/>
    <mergeCell ref="AF10:AF13"/>
    <mergeCell ref="AE8:AE13"/>
    <mergeCell ref="AF8:AJ8"/>
    <mergeCell ref="AJ12:AJ13"/>
    <mergeCell ref="A2:AN2"/>
    <mergeCell ref="A4:AN4"/>
    <mergeCell ref="AB10:AB13"/>
    <mergeCell ref="Z8:Z13"/>
    <mergeCell ref="AA8:AD8"/>
    <mergeCell ref="AA9:AB9"/>
    <mergeCell ref="AG10:AG13"/>
    <mergeCell ref="AH10:AH13"/>
    <mergeCell ref="AI10:AJ11"/>
    <mergeCell ref="L11:L13"/>
    <mergeCell ref="M11:M13"/>
    <mergeCell ref="N11:N13"/>
    <mergeCell ref="O11:Q11"/>
    <mergeCell ref="O12:O13"/>
    <mergeCell ref="P12:Q12"/>
    <mergeCell ref="AF9:AG9"/>
  </mergeCells>
  <printOptions horizontalCentered="1"/>
  <pageMargins left="0.196850393700787" right="0.196850393700787" top="0.39370078740157499" bottom="0.39370078740157499" header="0.196850393700787" footer="0.196850393700787"/>
  <pageSetup paperSize="8" scale="49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Tổng</vt:lpstr>
      <vt:lpstr>Bieu1 TW trong nuoc </vt:lpstr>
      <vt:lpstr>Bieu3 ODA</vt:lpstr>
      <vt:lpstr>'Bieu1 TW trong nuoc '!Print_Area</vt:lpstr>
      <vt:lpstr>'Bieu3 ODA'!Print_Area</vt:lpstr>
      <vt:lpstr>'Bieu1 TW trong nuoc '!Print_Titles</vt:lpstr>
      <vt:lpstr>'Bieu3 ODA'!Print_Titles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KaKaNG</dc:creator>
  <cp:lastModifiedBy>andongnhi</cp:lastModifiedBy>
  <cp:lastPrinted>2021-09-25T09:10:27Z</cp:lastPrinted>
  <dcterms:created xsi:type="dcterms:W3CDTF">2021-09-24T09:03:23Z</dcterms:created>
  <dcterms:modified xsi:type="dcterms:W3CDTF">2021-10-01T00:43:02Z</dcterms:modified>
</cp:coreProperties>
</file>