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7755" firstSheet="9" activeTab="9"/>
  </bookViews>
  <sheets>
    <sheet name="1390" sheetId="1" state="hidden" r:id="rId1"/>
    <sheet name="CO NĐT" sheetId="2" state="hidden" r:id="rId2"/>
    <sheet name="LOAI BO" sheetId="3" state="hidden" r:id="rId3"/>
    <sheet name="BO SUNG" sheetId="4" state="hidden" r:id="rId4"/>
    <sheet name="TIEP" sheetId="5" state="hidden" r:id="rId5"/>
    <sheet name="1948" sheetId="6" state="hidden" r:id="rId6"/>
    <sheet name="2,LOAI BO" sheetId="7" state="hidden" r:id="rId7"/>
    <sheet name="3,TIEP " sheetId="8" state="hidden" r:id="rId8"/>
    <sheet name="4.BO SUNG" sheetId="9" state="hidden" r:id="rId9"/>
    <sheet name="BIEU kem theo" sheetId="10" r:id="rId10"/>
  </sheets>
  <definedNames>
    <definedName name="_xlfn.AGGREGATE" hidden="1">#NAME?</definedName>
    <definedName name="_xlnm.Print_Area" localSheetId="5">'1948'!$A$1:$G$35</definedName>
    <definedName name="_xlnm.Print_Area" localSheetId="6">'2,LOAI BO'!$A$1:$G$16</definedName>
    <definedName name="_xlnm.Print_Area" localSheetId="7">'3,TIEP '!$A$1:$J$21</definedName>
    <definedName name="_xlnm.Print_Area" localSheetId="8">'4.BO SUNG'!$A$1:$G$30</definedName>
    <definedName name="_xlnm.Print_Area" localSheetId="9">'BIEU kem theo'!$A$1:$G$79</definedName>
    <definedName name="_xlnm.Print_Titles" localSheetId="5">'1948'!$5:$5</definedName>
    <definedName name="_xlnm.Print_Titles" localSheetId="6">'2,LOAI BO'!$5:$5</definedName>
    <definedName name="_xlnm.Print_Titles" localSheetId="7">'3,TIEP '!$4:$4</definedName>
    <definedName name="_xlnm.Print_Titles" localSheetId="8">'4.BO SUNG'!$4:$4</definedName>
  </definedNames>
  <calcPr fullCalcOnLoad="1" refMode="R1C1"/>
</workbook>
</file>

<file path=xl/sharedStrings.xml><?xml version="1.0" encoding="utf-8"?>
<sst xmlns="http://schemas.openxmlformats.org/spreadsheetml/2006/main" count="1049" uniqueCount="509">
  <si>
    <t>Thành phố Lạng Sơn</t>
  </si>
  <si>
    <t xml:space="preserve"> Ghi chú</t>
  </si>
  <si>
    <t>A</t>
  </si>
  <si>
    <t>B</t>
  </si>
  <si>
    <t>STT</t>
  </si>
  <si>
    <t>Tên dự án</t>
  </si>
  <si>
    <t>Địa điểm</t>
  </si>
  <si>
    <t>1,09 km</t>
  </si>
  <si>
    <t xml:space="preserve">Huyện Lộc Bình </t>
  </si>
  <si>
    <t>Thành phố  Lạng Sơn</t>
  </si>
  <si>
    <t>50 ha</t>
  </si>
  <si>
    <t>200 ha</t>
  </si>
  <si>
    <t>Quy mô,  Công suất</t>
  </si>
  <si>
    <t>Hình thức đầu tư</t>
  </si>
  <si>
    <t>ODA, PPP</t>
  </si>
  <si>
    <t>Đường vành đai phía tây thành phố đoạn Quán Hồ-Bệnh viện Lao;</t>
  </si>
  <si>
    <t>Chiều dài khoảng 9,5 km</t>
  </si>
  <si>
    <t>Dự án Khu đô thị mới Mai Pha</t>
  </si>
  <si>
    <t>Khu du lịch sinh thái nghỉ dưỡng Hồ Thâm Sỉnh.</t>
  </si>
  <si>
    <t>Khu du lịch văn hóa giải trí Nhị - Tam Thanh - núi Tô Thị - thành Nhà Mạc</t>
  </si>
  <si>
    <t xml:space="preserve"> Hạ tầng kỹ thuật cụm Công nghiệp xã Quảng Lạc, TP Lạng Sơn</t>
  </si>
  <si>
    <t xml:space="preserve"> Vốn đầu tư
(tỷ VNĐ)</t>
  </si>
  <si>
    <t>C</t>
  </si>
  <si>
    <t>D</t>
  </si>
  <si>
    <t>E</t>
  </si>
  <si>
    <t>NÔNG NGHIỆP - LÂM NGHIỆP - NÔNG THÔN</t>
  </si>
  <si>
    <t>xã Mai Pha, thành phố Lạng Sơn</t>
  </si>
  <si>
    <t>20 ha, 2 toàn nhà liên ngành. Chiều cao 7 - 9 tầng</t>
  </si>
  <si>
    <t>Phường Đông Kinh, thành phố Lạng Sơn</t>
  </si>
  <si>
    <t>Mở rộng, chỉnh trang đường Hùng Vương, TP Lạng Sơn (Đoạn từ đầu phía Nam cầu Thụ Phụ đến nút giao giữa đường Hùng Vương với đường lên cầu 17-10 (Đường Bà Triệu kéo dài))</t>
  </si>
  <si>
    <t>Xã Mai Pha, Thành phố Lạng Sơn</t>
  </si>
  <si>
    <t>Tuyến nối đường Hùng Vương với Quốc lộ 1A, thành phố Lạng Sơn</t>
  </si>
  <si>
    <t>Xã Mai Pha và xã Yên Trạch, thành phố Lạng Sơn</t>
  </si>
  <si>
    <t>Đường trục trung tâm Khu kinh tế cửa khẩu Đồng Đăng - Lạng Sơn (đoạn từ Đồng Đăng - Pắc Luống)</t>
  </si>
  <si>
    <t>Huyện Cao Lộc, Văn Lãng Tỉnh Lạng Sơn</t>
  </si>
  <si>
    <t xml:space="preserve">Chiều dài toàn tuyến 11,8km (Tuyến chính 10,5km, tuyến nhánh 1,3km). 
Điểm đầu tuyến tại ngã ba Pò Hà, xã Phú Xá, huyện Cao Lộc. Điểm cuối tuyến tại ngã ba Pác Luống, xã Tân Mỹ, huyện Văn Lãng.
</t>
  </si>
  <si>
    <t>Đường Mai Pha – Quảng Lạc, thành phố Lạng Sơn</t>
  </si>
  <si>
    <t>Xã Mai Pha và xã Quảng Lạc, thành phố Lạng Sơn, tỉnh Lạng Sơn</t>
  </si>
  <si>
    <t xml:space="preserve">Tuyến dài 4,4km. Đoạn 850m đầu tuyến , và cuối tuyến dài 400m, thiết kế theo tiêu chuẩn đường đô thị, chỉ giới đường đỏ 20,5m, lòng đường rộng 10,5m, vỉa hè 2x5m. Đoạn giữa tuyến thiết kế theo tiêu chuẩn đường cấp III miền núi: Bề rộng nền đường 9m, Bm=2x3,75m, lề đất 0,75m.
 Kết cấu mặt đường Bê tông nhựa.
</t>
  </si>
  <si>
    <t>Đường tránh (vành đai) thị trấn Thất Khê và khu hành chính công huyện trung tâm TDTT trường cấp III thị trấn Thất Khê, huyện Tràng Định, tỉnh Lạng Sơn</t>
  </si>
  <si>
    <t>TT Thất Khê, huyện Tràng Định</t>
  </si>
  <si>
    <t>Xây dựng tuyến đường trục chính  QL1A đến đường Đại Huề và hạ tầng khu đất cơ quan, quảng trường thị trấn Đồng Mỏ, huyện Chi Lặng, tỉnh Lạng Sơn</t>
  </si>
  <si>
    <t>TT Đồng Mo, huyện Chi Lăng</t>
  </si>
  <si>
    <t>Xây dựng tuyến đường trục chính từ QL1A đến đường Đại Huề và hạ tầng cơ quan - quảng trường thị trấn Đồng Mỏ, huyện Chi Lăng, tỉnh Lạng Sơn với tổng diện tích 9,12ha</t>
  </si>
  <si>
    <t>Hạ tầng kỹ thuật Khu dân cư Nà Quan</t>
  </si>
  <si>
    <t>Khu 3, khu 2, Thị trấn Đình Lập, huyện Đình Lập, tỉnh Lạng Sơn</t>
  </si>
  <si>
    <t>Xây dựng hoàn thiện hệ thống HTKT (san nền, giao thông, CTN, cấp điện chiếu sáng) Khu dân cư Nà Quan theo quy hoạch</t>
  </si>
  <si>
    <t xml:space="preserve">Khu Văn hóa – Thể thao trung tâm thị trấn Cao Lộc, huyện Cao Lộc </t>
  </si>
  <si>
    <t>Khối 3, khối 4 và khối 8, thị trấn Cao Lộc, huyện Cao Lộc, tỉnh Lạng Sơn</t>
  </si>
  <si>
    <t xml:space="preserve">San nền tạo khuôn viên cây xanh, Nhà văn hóa TT: 9.850 m2; Xây dựng Khu Văn hóa - Thể thao TT thị trấn:  57.300 m2; - Nhà văn hóa khối 8; Phân trường mầm non Hoa Hồng:  8 phòng học và các công trình phụ trợ (tương đương 200 cháu); Sân vân động trung tâm huyện: 7000m2
</t>
  </si>
  <si>
    <t xml:space="preserve">
Đường tránh (vành đai) thị trấn Thất Khê, khu vực từ cầu Sluổi Ngàn QL4A đến QL3 hướng đi Nà Lầu
</t>
  </si>
  <si>
    <t>Đường Chu Văn An, TP Lạng Sơn (Đoạn từ  đường Lý Thái Tổ đến đường Phai Vệ)</t>
  </si>
  <si>
    <t>danh mục tại Quyết định số 1390/QĐ-UBND ngày 31/7/2017 của UBND tỉnh</t>
  </si>
  <si>
    <t>Có danh mục tại Quyết định số 1390/QĐ-UBND ngày 31/7/2017 của UBND</t>
  </si>
  <si>
    <t>danh mục tại Quyết định số 1390/QĐ-UBND ngày 31/7/2017 của UBND</t>
  </si>
  <si>
    <t>Khu liên cơ quan</t>
  </si>
  <si>
    <t>Có danh mục tại Quyết định số 1390/QĐ-UBND ngày 31/7/2017 của UBND tỉnh</t>
  </si>
  <si>
    <t>Đường tránh Quốc lộ 1 B Huyện Bắc Sơn</t>
  </si>
  <si>
    <t xml:space="preserve"> Xây dựng hoàn thiện đường tránh Quốc lộ 1B theo đường giao thông cấp III miền núi, loại nặng,</t>
  </si>
  <si>
    <t>Nhà đầu tư đang quan tâm</t>
  </si>
  <si>
    <t>Khu đô thị Phú Quý</t>
  </si>
  <si>
    <t>80 ha</t>
  </si>
  <si>
    <t>60 ha</t>
  </si>
  <si>
    <t xml:space="preserve">Khu đô thị Hoàng Sơn-Hoàng Đồng </t>
  </si>
  <si>
    <t>100 ha</t>
  </si>
  <si>
    <t>Nhà đầu tư Kosy đang quan tâm</t>
  </si>
  <si>
    <t>Nhà đầu tư công ty TNHH Khánh Dương đang Quan tâm</t>
  </si>
  <si>
    <t>Nà Soong, xã Yên Trạch huyện Cao Lộc</t>
  </si>
  <si>
    <t>Công viên nghĩa trang thành phố Lạng Sơn</t>
  </si>
  <si>
    <t>Cty TNHH XD Tiến Đạt</t>
  </si>
  <si>
    <t>HẠ TẦNG GIAO THÔNG - ĐÔ THỊ - XÃ HỘI</t>
  </si>
  <si>
    <t>LĨNH VỰC KHÁC</t>
  </si>
  <si>
    <t>Đang có nhà đầu tư quan tâm</t>
  </si>
  <si>
    <t>Mở rộng mặt đường mỗi bên 3m, tổng chiều rộng lòng đường là 21m, mặt đường xe chạy mỗi chiều là 9,25m, di chuyển 1,7km đường điện trung thế 22KV vào giữa giải phân cách</t>
  </si>
  <si>
    <t>Đã có nhà đầu tư quan tâm (Công ty cổ phần Đầu tư và Xây dựng Đại La)</t>
  </si>
  <si>
    <t>Đã có nhà đầu tư quan tâm (Công ty TNHH TM và XD Trung Chính)</t>
  </si>
  <si>
    <t>Đã có nhà đầu tư quan tâm (Công ty Cổ phần Xây dựng Trường An, Công ty TNHH Xây dựng Hoàng Phát)</t>
  </si>
  <si>
    <t>Đang trình thẩm định hồ sơ mời sơ tuyển dự án</t>
  </si>
  <si>
    <t>Khu đô thị Kosy Green Park tại phường Tam Thanh và xã Hoàng Đồng, thành phố Lạng Sơn</t>
  </si>
  <si>
    <t>Dự án này đang được nhà đầu tư KoSy quan tâm đầu tư theo hình thức PPP</t>
  </si>
  <si>
    <t>Các dự án đã có nhà đầu tư quan tâm</t>
  </si>
  <si>
    <t>Các dự án đã có trong kế hoạch đầu tư công Quyết định số 1390/QĐ-UBND ngày 31/7/2017 của UBND tỉnh</t>
  </si>
  <si>
    <t xml:space="preserve">Tuyến đường dài 3,2Km, bề rộng 06 làn xe B=33m (mặt đường 2x10,5=21m, dải phân cách giữa 2m; vỉa hè 2x5=10m). </t>
  </si>
  <si>
    <t>Cảng cạn Lạng Sơn</t>
  </si>
  <si>
    <t>PPP</t>
  </si>
  <si>
    <t>Quy mô khoảng 500 con sinh sản và 5.000 con thịt; diện tích khoảng 100 ha.</t>
  </si>
  <si>
    <t>Quy mô khoảng 200 con sinh sản và 2.500 con thịt; diện tích khoảng 50 ha.</t>
  </si>
  <si>
    <t>Chăn nuôi trâu bò sinh sản và bò thịt.</t>
  </si>
  <si>
    <t>Khu đô thị sinh thái Nà Chuông</t>
  </si>
  <si>
    <t xml:space="preserve">Công văn số  736/UBND-TNMT ngày 6/4/2018của UBND thành phố </t>
  </si>
  <si>
    <t>Xã Mai Pha, thành phố Lạng Sơn</t>
  </si>
  <si>
    <t>Khu đô thị Bình Cằm</t>
  </si>
  <si>
    <t>Doanh nghiệp, cá nhân trong nước, FDI</t>
  </si>
  <si>
    <t>70 ha</t>
  </si>
  <si>
    <t>Khu liên cơ quan tỉnh</t>
  </si>
  <si>
    <t>2,76 ha</t>
  </si>
  <si>
    <t xml:space="preserve"> Xã Bình La, huyện Bình gia</t>
  </si>
  <si>
    <t>Xã Đình Lập huyện Đình Lập</t>
  </si>
  <si>
    <t>Doanh nghiệp, cá nhân trong nước</t>
  </si>
  <si>
    <t>400 ha</t>
  </si>
  <si>
    <t>THƯƠNG MẠI, DỊCH VỤ, DU LỊCH, TDTT</t>
  </si>
  <si>
    <t>Km 22+500 quốc lộ 1A</t>
  </si>
  <si>
    <t>127 ha</t>
  </si>
  <si>
    <t>Khu du lịch sinh thái nghỉ dưỡng Hồ Nà Tâm</t>
  </si>
  <si>
    <t>Xã Hoàng Đồng, thành phố Lạng Sơn</t>
  </si>
  <si>
    <t>35 ha</t>
  </si>
  <si>
    <t>Khu liên hợp triển lãm quốc tế và thể thao thành phố</t>
  </si>
  <si>
    <t xml:space="preserve">Thuộc phường Chi Lăng, thành phố Lạng Sơn (tại khu đất phía Tây UBND tỉnh). </t>
  </si>
  <si>
    <t>HẠ TẦNG CÔNG NGHIỆP</t>
  </si>
  <si>
    <t xml:space="preserve">Tại nút giao cao tốc Bắc Giang – Lạng Sơn Km80+840 kết nối với đường Tỉnh lộ 242 </t>
  </si>
  <si>
    <t>Hạ tầng công nghiệp xã Hồ Sơn, huyện Hữu Lũng</t>
  </si>
  <si>
    <t>Nút giao đường Cao tốc Bắc Giang – Lạng Sơn kết nối với đường Tỉnh lộ TL 245 tại Km 68+880</t>
  </si>
  <si>
    <t>Nút giao cao tốc Bắc Giang – LạngN Sơn Km 26+00 kết nối với tuyến QL1A (bên trái tuyến)</t>
  </si>
  <si>
    <t>Hạ tầng công nghiệp xã Yên Trạch, huyện Cao Lộc</t>
  </si>
  <si>
    <t xml:space="preserve">Nút giao cao tốc Bắc Giang – Lạng Sơn kết nối với tuyến QL4B 
</t>
  </si>
  <si>
    <t xml:space="preserve">Hạ tầng công nghiệp xã Hợp Thành và Gia Cát, huyện Cao Lộc </t>
  </si>
  <si>
    <t xml:space="preserve">
Nút giao cao tốc Bắc Giang – Lạng Sơn Km80+840 kết nối với đường Tỉnh lộ 242 </t>
  </si>
  <si>
    <t>Đầu tư nông nghiệp xã Hồ Sơn, huyện Hữu Lũng</t>
  </si>
  <si>
    <t>Nút giao Cao tốc Bắc Giang – Lạng Sơn kết nối với đường Tỉnh lộ TL 245 tại Km 68+880</t>
  </si>
  <si>
    <t>Đầu tư nông nghiệp xã Hòa Lạc, huyện Hữu Lũng</t>
  </si>
  <si>
    <t xml:space="preserve">Đầu tư nông nghiệp xã Yên Trạch, huyện Cao Lộc </t>
  </si>
  <si>
    <t xml:space="preserve"> tại nút giao cao tốc Bắc Giang – Lạng Sơn Km 26+00 kết nối với tuyến QL1A 
</t>
  </si>
  <si>
    <t>Nút giao cao tốc Bắc Giang – Lạng Sơn kết nối với tuyến QL4B</t>
  </si>
  <si>
    <t>TỔNG CỘNG</t>
  </si>
  <si>
    <t>KHU KINH TẾ CỬA KHẨU ĐỒNG ĐĂNG - LẠNG SƠN; KHU CÔNG NGHIỆP; CỤM CÔNG NGHIỆP</t>
  </si>
  <si>
    <t>Hạ tầng kỹ thuật Các cụm công nghiệp Na Dương, huyện Lộc Bình. (Cụm số 1,2,3,4)</t>
  </si>
  <si>
    <t>150 ha</t>
  </si>
  <si>
    <t>Đường Lý Thái Tổ kéo dài (Đoạn Bà Triệu- Quốc lộ 1 A)</t>
  </si>
  <si>
    <t>Tuyến đường dài 3,15 Km</t>
  </si>
  <si>
    <t>Quyết định số 1178/QĐ-UBND ngày 05/8/2010</t>
  </si>
  <si>
    <t>Quyết định số 1178/QĐ-UBND ngày 05/8/2011</t>
  </si>
  <si>
    <t>Quyết định số 1178/QĐ-UBND ngày 05/8/2012</t>
  </si>
  <si>
    <t>Quyết định số 1178/QĐ-UBND ngày 05/8/2013</t>
  </si>
  <si>
    <t>Quyết định số 2154/QĐ-UBND ngày 16/11/2016</t>
  </si>
  <si>
    <t>Lĩnh vực trồng và chế biến cây dược liệu</t>
  </si>
  <si>
    <t>Các huyện: Văn Quan, Đình Lập, Lộc Bình</t>
  </si>
  <si>
    <t>355 ha</t>
  </si>
  <si>
    <t>Nhà máy chế biến cây thạch đen</t>
  </si>
  <si>
    <t>Huyện Tràng Định</t>
  </si>
  <si>
    <t>02 ha</t>
  </si>
  <si>
    <t>Chăn nuôi lợn tập trung công nghệ an toàn sinh học</t>
  </si>
  <si>
    <t xml:space="preserve"> Xã Hoàng Đồng, Thành phố Lạng Sơn</t>
  </si>
  <si>
    <t xml:space="preserve"> Quy mô khoảng 1.000 con sinh sản và 5.000 con lợn thịt; diện tích khoảng 5 ha.</t>
  </si>
  <si>
    <t>Quyết định số 257/QĐ-UBND ngày 28/2/2013</t>
  </si>
  <si>
    <t>Cơ sở giết mổ gia súc, gia cầm loại II, bán công nghiệp.</t>
  </si>
  <si>
    <t>Khu đồi Nà Trái, thôn Nà Trái, xã Quảng Lạc, thành phố Lạng Sơn</t>
  </si>
  <si>
    <t xml:space="preserve"> Diện tích 2 ha, quy mô: Khoảng 30 con trâu, bò; 200 con lơn và 1.000 con gia cầm/ ngày </t>
  </si>
  <si>
    <t>Khu đồi Bản Áng, thôn Hoàng Thủy, xã Hoàng Đồng, thành phố Lạng Sơn</t>
  </si>
  <si>
    <t xml:space="preserve"> Diện tích 2 ha, quy mô: Khoảng 200 con lợn và 1.000 con gia cầm/ ngày .</t>
  </si>
  <si>
    <t>Cụm 1,4 đã có nhà đầu tư đầu tư, đề xuất</t>
  </si>
  <si>
    <t>Đã phê duyệt đầu tư tại Quyết định 1048/QĐ-UBND</t>
  </si>
  <si>
    <t>Sở GTVT đã lập Báo cáo khả thi</t>
  </si>
  <si>
    <t>Không còn phù hợp</t>
  </si>
  <si>
    <t>Đã có nhà đầu tư đề xuất</t>
  </si>
  <si>
    <t>Đề án xác định các điểm tạo quỹ đất phục vụ phát triển kinh tế - xã hội dọc tuyến đường cao tốc Bắc Giang – Lạng Sơn, giai đoạn 2018 - 2035</t>
  </si>
  <si>
    <t>Hạ tầng kỹ thuật Các cụm công nghiệp Na Dương, huyện Lộc Bình. (Cụm số 2,3)</t>
  </si>
  <si>
    <t>Công văn 527/UBND-KTN gửi Bộ GTVT bổ sung quy hoạch</t>
  </si>
  <si>
    <t>nút giao cao tốc Bắc Giang – Lạng Sơn với tuyến đường QL279 xã Quang Lang, Huyện Chi Lăng</t>
  </si>
  <si>
    <t xml:space="preserve">Đầu tư khu thương mại dịch vụ xã Quang Lang, huyện Chi Lăng
</t>
  </si>
  <si>
    <t xml:space="preserve">nút giao cao tốc Bắc Giang – Lạng Sơn Km 26+00 kết nối với tuyến QL1A </t>
  </si>
  <si>
    <t>Trang trị chăn nuôi lợn thịt chất lượng cao</t>
  </si>
  <si>
    <t>Lân Kênh Thang, thôn Đồng Tiến, xã Yên Thịnh, huyện Hữu Lũng, tỉnh Lạng Sơn</t>
  </si>
  <si>
    <t>Quy mô khoảng 5000 con sinh sản và 30.000 con thịt; diện tích khoảng 100 ha.</t>
  </si>
  <si>
    <t>Tập đoàn DABACO đang quan tâm nghiên cứu đầu tư</t>
  </si>
  <si>
    <t>Đầu tư khu thương mại dịch vụ xã Yên Trạch, huyện Cao Lộc</t>
  </si>
  <si>
    <t>nút giao cao tốc Bắc Giang – Lạng Sơn kết nối với tuyến QL4B</t>
  </si>
  <si>
    <t>Đầu tư khu thương mại dịch vụ xã Hợp Thành và Gia Cát, huyện Cao Lộc</t>
  </si>
  <si>
    <t xml:space="preserve">Đầu tư nông nghiệp xã Hợp Thành và Gia Cát, huyện Cao Lộc </t>
  </si>
  <si>
    <t>Hạ tầng công nghiệp xã Hòa Lạc, huyện Hữu Lũng</t>
  </si>
  <si>
    <t>Nút giao cao tốc Bắc Giang – Lạng Sơn với tuyến đường QL279 xã Quang Lang, Huyện Chi Lăng</t>
  </si>
  <si>
    <t xml:space="preserve">Nút giao cao tốc Bắc Giang – Lạng Sơn Km 26+00 kết nối với tuyến QL1A </t>
  </si>
  <si>
    <t>DỰ ÁN LỌAI BỎ RA KHỎI DANH MỤC DỰ ÁN THU HÚT ĐẦU TƯ</t>
  </si>
  <si>
    <t xml:space="preserve"> DỰ ÁN BỔ SUNG DANH MỤC DỰ ÁN THU HÚT ĐẦU TƯ GIAI ĐOẠN 2019 - 2020</t>
  </si>
  <si>
    <t>DANH MỤC DỰ ÁN TIẾP TỤC THU HÚT ĐẦU TƯ GIAI ĐOẠN 2019-2020</t>
  </si>
  <si>
    <t>THƯƠNG MẠI, DỊCH VỤ</t>
  </si>
  <si>
    <t>Đầu tư khu du lịch sinh thái, cộng đồng, danh thắng tại xã Hữu Liên, huyện Hữu Lũng</t>
  </si>
  <si>
    <t>xã Hữu Liên, huyện Hữu Lũng</t>
  </si>
  <si>
    <t>Đầu tư khu du lịch sinh thái, cộng đồng tại xã Hữu Kiên, huyện Chi Lăng</t>
  </si>
  <si>
    <t>xã Hữu Kiên, huyện Chi Lăng</t>
  </si>
  <si>
    <t>Đầu tư xây dựng và kinh doanh hạ tầng Khu công nghiệp Đồng Bành</t>
  </si>
  <si>
    <t>Huyện Chi Lăng</t>
  </si>
  <si>
    <t>321,76 ha</t>
  </si>
  <si>
    <t>75 ha</t>
  </si>
  <si>
    <t>Hạ tầng công nghiệp xã xã Hòa Lạc, huyện Hữu Lũng</t>
  </si>
  <si>
    <t>Ghi chú</t>
  </si>
  <si>
    <r>
      <t xml:space="preserve">trùng lắp vị trí, địa điểm của dự án </t>
    </r>
    <r>
      <rPr>
        <sz val="12"/>
        <color indexed="8"/>
        <rFont val="Times New Roman"/>
        <family val="1"/>
      </rPr>
      <t>Khu du lịch sinh thái nghỉ dưỡng Hồ Thâm Sỉnh với dự án Trung tâm Hội chợ triển lãm tỉnh Lạng Sơn</t>
    </r>
  </si>
  <si>
    <t>Quyết định số 2018/QĐ-UBND ngày 31/10/2016</t>
  </si>
  <si>
    <t>Báo cáo số 108/BC-SXD ngày 24/5/2018 của Sở Xây dựng</t>
  </si>
  <si>
    <t xml:space="preserve">Nút giao cao tốc Bắc Giang – Lạng Sơn Km 26+00 kết nối với tuyến QL1A 
</t>
  </si>
  <si>
    <t>Công văn số 584/UBND-KTN về việc công bố các yêu cầu về nội dung, thời gian thực hiện để lựa chọn phương án quy hoạch các khu đô thị sinh thái Nà Chuông, Bình Cằm, thành phố Lạng Sơn</t>
  </si>
  <si>
    <t>Quyết định số 1229 /QĐ-UBND phê duyệt Đề án xác định các điểm tạo quỹ đất phục vụ phát triển kinh tế - xã hội dọc tuyến đường cao tốc Bắc Giang – Lạng Sơn, giai đoạn 2018 - 2035</t>
  </si>
  <si>
    <t>Quyết định số 1359/QĐ-UBND ngày 08/8/2007 của UBND tỉnh Lạng Sơn phê duyệt quy hoạch Khu công nghiệp Đồng bành</t>
  </si>
  <si>
    <t>Quyết định số 1948/QĐ-UBND Phê duyệt Danh mục dự án thu hút vốn đầu tư vào tỉnh Lạng Sơn giai đoạn 2018 – 2020</t>
  </si>
  <si>
    <t xml:space="preserve">Quyết định số 1948/QĐ-UBND Phê duyệt Danh mục dự án thu hút vốn đầu tư vào tỉnh Lạng Sơn giai đoạn 2018 – 2020 và Công văn số 1544/VP-KTN ngày 18/5/2017 của Văn phòng UBND tỉnh </t>
  </si>
  <si>
    <t>Biểu số 1</t>
  </si>
  <si>
    <t>Loại bỏ 1 phần, Cụm 1,4 đã có nhà đầu tư đầu tư đề xuất</t>
  </si>
  <si>
    <t>Thông báo 174 /TB-UBND UBND tỉnh quyết định dừng việc lập Báo cáo nghiên cứu tiền khả thi dự án đường Lý Thái Tổ (kéo dài)</t>
  </si>
  <si>
    <t>Thông báo 274 /TB-UBND giao Sở Kế hoạch và Đầu tư tham mưu cho UBND tỉnh đưa vào danh mục thực hiện dự án trong kế hoạch đầu tư công trung hạn giai đoạn 2021-2025; đề xuất phương án ứng vốn trước để thực hiện công tác giải phóng mặt bằng vào năm 2020</t>
  </si>
  <si>
    <t>I</t>
  </si>
  <si>
    <t>Giao thông</t>
  </si>
  <si>
    <t>Thông báo 361/TB-BGTVT ngày 26/7/2018</t>
  </si>
  <si>
    <t>Quyết định số 1429/QĐ-UBND ngày 17/9/2010</t>
  </si>
  <si>
    <t>II</t>
  </si>
  <si>
    <t>Phát triển khu đô thị</t>
  </si>
  <si>
    <t xml:space="preserve"> Trồng và sản xuất chế biến cây nguyên liệu, dược liệu.</t>
  </si>
  <si>
    <t xml:space="preserve"> Chăn nuôi gia súc , gia cầm.</t>
  </si>
  <si>
    <t>Quyết định số 257/QĐ-UBND ngày 28/02/2013</t>
  </si>
  <si>
    <t>III</t>
  </si>
  <si>
    <t xml:space="preserve"> Chế biến thực phẩm.</t>
  </si>
  <si>
    <t>Quyết định số 1677/QĐ-UBND ngày 31/10/2013</t>
  </si>
  <si>
    <t>Biểu số 2</t>
  </si>
  <si>
    <t>Không còn phù hợp, không xác định được vị trí cụ thể</t>
  </si>
  <si>
    <t>Quyết định 2756 /QĐ-UBND Bãi bỏ Quy hoạch chăn nuôi tỉnh Lạng Sơn đến năm 2020, tầm nhìn 2030.</t>
  </si>
  <si>
    <t>Quyết định 2744 /QĐ-UBND Bãi bỏ QQuy hoạch hệ thống cơ sở giết mổ gia súc, gia cầm tập trung trên địa bàn tỉnh Lạng Sơn đến năm 2020, tầm nhìn 2030.</t>
  </si>
  <si>
    <t>Công văn 571/UBND-KTN ngày 06/6/2019 của UBND tỉnh về việc đề nghị điều chỉnh vị trí quy hoạch cảng cạn Lạng Sơn, trong đó có đề nghị quy mô cảng cạn Lạng Sơn là 75ha.</t>
  </si>
  <si>
    <t>Biểu số 3</t>
  </si>
  <si>
    <t>Biểu số 4</t>
  </si>
  <si>
    <t>Trang trại chăn nuôi lợn thịt chất lượng cao</t>
  </si>
  <si>
    <t>Nút giao cao tốc Bắc Giang – LạngN Sơn Km 26+00 kết nối với tuyến QL1A</t>
  </si>
  <si>
    <t>xã Hoà Lạc, huyện Hữu Lũng và Thị trấn Chi Lăng, huyện Chi Lăng, tỉnh Lạng Sơn.</t>
  </si>
  <si>
    <t>Khu đô thị sinh thái ven sông Kỳ Cùng (dọc theo tuyến đường Lý Thái Tổ kéo dài)</t>
  </si>
  <si>
    <t>Thuộc dự án Khu đô thị Phú Quý tại Quyết định số 1948/QĐ-UBND, Đã có có nhà đầu tư quan thâm thực hiện dự án Khu ở sinh thái sông Kỳ Cùng (10ha), phần diện tích còn lại đang được một số nhà đầu tư quan tâm</t>
  </si>
  <si>
    <t>CÁC DỰ ÁN BỔ SUNG VÀO DANH MỤC DỰ ÁN THU HÚT VỐN ĐẦU TƯ GIAI ĐOẠN 2019-2025</t>
  </si>
  <si>
    <t>Đầu tư xây dựng hạ tầng Khu Phi thuế quan thuộc Khu Kinh tế của Khẩu Đồng Đăng - Lạng Sơn</t>
  </si>
  <si>
    <t xml:space="preserve">thuộc xã Tân Mỹ, huyện Văn Lãng, tỉnh Lạng Sơn. </t>
  </si>
  <si>
    <t>177 ha</t>
  </si>
  <si>
    <t>Quyết định số 1504/QĐ-UBND ngày 16/10/2012 của Chủ tịch UBND tỉnh Lạng Sơn về việc Phê duyệt quy hoạch chi tiết xây dựng tỷ lệ 1/500 Khu Phi thuế quan giai đoạn I thuộc Khu Kinh tế cửa khẩu Đồng Đăng – Lạng Sơn</t>
  </si>
  <si>
    <t>Bệnh viện Hữu Lũng</t>
  </si>
  <si>
    <t>Bệnh viện Sản nhi Lạng Sơn</t>
  </si>
  <si>
    <t>thôn Ao Đẫu, thị trấn Hữu Lũng, huyện Hữu Lững</t>
  </si>
  <si>
    <t>quy mô 100 giường</t>
  </si>
  <si>
    <t>Quyết định số 271/QĐ-UBND ngày 31/01/219 của UBND tỉnh Lạng Sơn về việc Phê duyệt quy hoạch chi tiết xây dựng Khu đô thị mới Hữu Lũng, huyện Hữu Lũng, tỷ lệ 1/500</t>
  </si>
  <si>
    <t>Xã Xuân Mai, huyện Văn Quan, tỉnh Lạng Sơn</t>
  </si>
  <si>
    <t>40 ha</t>
  </si>
  <si>
    <t>Nhà máy chế biến hồi công nghệ huyệnVăn Quan</t>
  </si>
  <si>
    <t>Nhà máy chế biến quế hồi huyện Tràng Định</t>
  </si>
  <si>
    <t>Nhà đầu tư dang quan tâm nghiên cứu đầu tư</t>
  </si>
  <si>
    <t>xã Đề Thám, huyện Tràng Định, tỉnh Lạng Sơn</t>
  </si>
  <si>
    <t>2 ha</t>
  </si>
  <si>
    <t xml:space="preserve">Xã Chi Lăng, huyện Chi Lăng tỉnh Lạng Sơn </t>
  </si>
  <si>
    <t>Khu bảo tàng chiến thắng Chi Lăng</t>
  </si>
  <si>
    <t>5 ha</t>
  </si>
  <si>
    <t>Quyết định số 652/QĐ-UBND ngày11/4/2018 của Chủ tịch UBND tỉnh Lạng Sơn về việc phê duyệt Đề án xây dựng và phát triển khu di tích Chi Lăng, huyện Chi Lăng, tỉnh Lạng Sơn đến năm 2025, tầm nhìn đến năm 2035.</t>
  </si>
  <si>
    <t xml:space="preserve">Tu bổ di tích Nhà bia Thủy Môn Đình, thị trấn Đồng Đăng, huyện Cao Lộc, tỉnh Lạng Sơn </t>
  </si>
  <si>
    <t>Thị trấn Đồng Đăng, huyện Cao Lộc, tỉnh Lạng Sơn.</t>
  </si>
  <si>
    <t>4,9 ha</t>
  </si>
  <si>
    <t>Thông báo số 353/TB-UBND, ngày 31/7/2018 thông báo kết luận của đồng chí Hồ Tiến Thiệu Phó Chủ tịch UBND tỉnh tại buổi kiểm tra hoạt động các di tích trên địa bàn huyện Cao Lộc, thành phố Lạng Sơn</t>
  </si>
  <si>
    <t>Khu liên hợp thể thao, thành phố Lạng Sơn, tỉnh Lạng Sơn</t>
  </si>
  <si>
    <t>Thuộc thôn Khòn Pát, xã Mai Pha, thành phố Lạng Sơn, tỉnh Lạng Sơn.</t>
  </si>
  <si>
    <t>48,03 ha</t>
  </si>
  <si>
    <t>Quyết định số  2154 /QĐ-UBND ngày 16  tháng 11 năm 2016 của UBND tỉnh Lạng Sơn Phê duyệt Quy hoạch chi tiết Khu liên hợp thể thao, thành phố Lạng Sơn, tỉnh Lạng Sơn, tỷ lệ 1/500</t>
  </si>
  <si>
    <t xml:space="preserve">TỔNG SỐ </t>
  </si>
  <si>
    <t>Đường nối từ QL 1 (xã Yên Trạch) đến trung tâm xã Quảng Lạc, thành phố Lạng Sơn</t>
  </si>
  <si>
    <t>Xã Quảng Lạc, thành phố Lạng Sơn, và xã Yên Trạch huyện Cao Lộc tỉnh Lạng Sơn.</t>
  </si>
  <si>
    <t>Đầu tư hạ tầng cụm công nghiệp Quảng lạc</t>
  </si>
  <si>
    <t>Xã Quảng Lạc, thành phố Lạng Sơn,</t>
  </si>
  <si>
    <t>Quyết định số 2476/QĐ-UBND ngày 31/5/2015 của UBND tỉnh phê duyệt điều chỉnh quy hoạch phát triển công nghiệp tỉnh Lạng Sơn giai đoạn 2011-2020, xét đến năm 2025</t>
  </si>
  <si>
    <t xml:space="preserve">Thuê lại một phần diện tích đất của bệnh viện đa khoa trung tâm tỉnh Lạng Sơn </t>
  </si>
  <si>
    <t>Khu di tích khởi nghĩa Bắc Sơn</t>
  </si>
  <si>
    <t>Doanh nghiệp, cá nhân trong nước, FDI, PPP</t>
  </si>
  <si>
    <t xml:space="preserve">12 điểm di tích quốc gia đặc biệt và vùng ATK </t>
  </si>
  <si>
    <t>Quyết định số 2499/QĐ-TTg ngày 22/12/2016 về xếp hạng di tích quốc gia đặc biệt</t>
  </si>
  <si>
    <t>Xây dựng, trùng tu các điểm di tích</t>
  </si>
  <si>
    <t>DANH MỤC DỰ ÁN, LĨNH VỰC KÊU GỌI THU HÚT ĐẦU TƯ GIAI ĐOẠN 2018 - 2020 ĐƯỢC PHÊ DUYỆT TẠI QUYẾT ĐỊNH 1948/QĐ-UBND</t>
  </si>
  <si>
    <t>CÁC DỰ ÁN LOẠI BỎ KHỎI DANH MỤC THU HÚT VỐN ĐẦU TƯ (KHÔNG TIẾP TỤC THỰC HIỆN TRONG GIAI ĐOẠN 2019-2025)</t>
  </si>
  <si>
    <t>CÁC DỰ ÁN TIẾP TỤC THU HÚT ĐẦU TƯ GIAI ĐOẠN 2019-2025 (THEO DANH MỤC ĐÃ ĐƯỢC PHÊ DUYỆT TẠI QUYẾT ĐỊNH 1948/QĐ-UBND)</t>
  </si>
  <si>
    <t>4,1 Km đường cấp III miền núi (nền đg rộng 12m, mặt đg rộng 11m)</t>
  </si>
  <si>
    <t>Khu Quảng trường, tượng đài chiến thắng Chi Lăng</t>
  </si>
  <si>
    <t>Đầu tư nông nghiệp công nghệ cao xã Hồ Sơn, huyện Hữu Lũng</t>
  </si>
  <si>
    <t>Đầu tư nông nghiệp  công nghệ cao xã Hòa Lạc, huyện Hữu Lũng</t>
  </si>
  <si>
    <t xml:space="preserve">Đầu tư nông nghiệp công nghệ cao xã Yên Trạch, huyện Cao Lộc </t>
  </si>
  <si>
    <t xml:space="preserve">Đầu tư nông nghiệp công nghệ cao xã Hợp Thành và Gia Cát, huyện Cao Lộc </t>
  </si>
  <si>
    <t xml:space="preserve"> (Kèm theo Tờ trình số 157  /TTr-BCSĐ ngày 16  tháng 8 năm 2019 của Ban cán sự đảng UBND tỉnh)</t>
  </si>
  <si>
    <t>82,5 ha</t>
  </si>
  <si>
    <t>195,2 ha</t>
  </si>
  <si>
    <t>Thôn Nà Loòng, xã Bính Xá, huyện Đình Lập, tỉnh Lạng Sơn</t>
  </si>
  <si>
    <t>Thôn Suối Mạ A, xã Hữu Kiên, huyện Chi Lăng</t>
  </si>
  <si>
    <t>Thôn Quán Hàng, xã Thượng Cường, huyện Chi Lăng</t>
  </si>
  <si>
    <t>55 ha</t>
  </si>
  <si>
    <t xml:space="preserve">Khu du lịch sinh thái Thảo nguyên Khau Slao </t>
  </si>
  <si>
    <t>Huyện đưa vào quy hoạch sử dụng đất giai đoạn 2021 – 2030</t>
  </si>
  <si>
    <t xml:space="preserve">Khu công nghiệp Hữu Lũng </t>
  </si>
  <si>
    <t>599,76 ha</t>
  </si>
  <si>
    <t>Công văn số 90/TTg-CN đồng ý điều chỉnh, bổ sung quy hoạch các khu công nghiệp trên địa bàn tỉnh Lạng Sơn</t>
  </si>
  <si>
    <t>Thị trấn Văn Quan, huyện Văn Quan, tỉnh Lạng Sơn</t>
  </si>
  <si>
    <t>190 ha</t>
  </si>
  <si>
    <t>Huyện đưa vào quy hoạch sử dụng đất giai đoạn 2021 – 2030; đang lập phương án quy hoạch</t>
  </si>
  <si>
    <t xml:space="preserve">Khu du lịch sinh thái Bản Bó </t>
  </si>
  <si>
    <t>Xã Chiến Thắng, huyện Bắc Sơn</t>
  </si>
  <si>
    <t>25 ha</t>
  </si>
  <si>
    <t>Xã Bắc Quỳnh, huyện Bắc Sơn</t>
  </si>
  <si>
    <t>130 ha</t>
  </si>
  <si>
    <t>Trạm dừng nghỉ Cao Lộc</t>
  </si>
  <si>
    <t xml:space="preserve">Km 26+560 – Km 27+080, thôn Yên Sơn, xã Yên Trạch, huyện Cao Lộc (bên trái và bên phải tuyến đường cao tốc Hà Nội – Lạng Sơn). </t>
  </si>
  <si>
    <t>Xã Tân Thanh, huyện Văn Lãng</t>
  </si>
  <si>
    <t>17,78ha</t>
  </si>
  <si>
    <t>Khu đô thị phía Nam thị trấn Na Sầm</t>
  </si>
  <si>
    <t>20ha</t>
  </si>
  <si>
    <t>50ha</t>
  </si>
  <si>
    <t>Khu sản xuất, chế biến nông sản, lâm sản, thủy sản, hải sản tập trung</t>
  </si>
  <si>
    <t>30,9ha</t>
  </si>
  <si>
    <t>Khu đô thị Hoàng Đồng, thành phố Lạng Sơn</t>
  </si>
  <si>
    <t>79,6 ha</t>
  </si>
  <si>
    <t>Kế hoạch số 127/KH-UBND ngày 19/7/2019 của UBND tỉnh Lạng Sơn về phát triển đô thị trên địa bàn tỉnh lạng Sơn đến năm 2035.</t>
  </si>
  <si>
    <t>Thuộc xã Hoàng Đồng, thành phố Lạng Sơn</t>
  </si>
  <si>
    <t>383 ha</t>
  </si>
  <si>
    <t>Kế hoạch số 127/KH-UBND ngày 19/7/2019 của UBND tỉnh Lạng Sơn về phát triển đô thị trên địa bàn tỉnh lạng Sơn đến năm 2035</t>
  </si>
  <si>
    <t>Khu đô thị Mỹ Sơn</t>
  </si>
  <si>
    <t>Xã Hợp thành, huyện Cao Lộc và Phường Vĩnh Trại, thành phố Lạng Sơn.</t>
  </si>
  <si>
    <t>39,5 ha</t>
  </si>
  <si>
    <t>Thông báo Kết luận số 283/TB-UBND ngày 28/5/2021 của UBND tỉnh  xem xét về chủ trương nghiên cứu, khảo sát, tài trợ lập quy hoạch chi tiết một số dự án trên địa bàn tỉnh</t>
  </si>
  <si>
    <t>Phường Vĩnh Trại, thành phố Lạng Sơn</t>
  </si>
  <si>
    <t>1,12 ha</t>
  </si>
  <si>
    <t>Công văn số 1796/VP-KTN ngày 13/5/2021 của UBND tỉnh về việc liên quan đến đề xuất dự án Bãi đỗ xe ngầm kết hợp phố ẩm thực xứ Lạng River Side</t>
  </si>
  <si>
    <t>Xã Hữu Liên, huyện Hữu Lũng</t>
  </si>
  <si>
    <t>Xã Tĩnh Bắc, huyện Lộc Bình</t>
  </si>
  <si>
    <t>1600 ha</t>
  </si>
  <si>
    <t>300 ha</t>
  </si>
  <si>
    <t>Khu du lịch cộng đồng Lũng Slàng</t>
  </si>
  <si>
    <t xml:space="preserve">Thôn Lũng Slàng thuộc xã Tri Phương, huyện Tràng Định </t>
  </si>
  <si>
    <t xml:space="preserve">30 ha </t>
  </si>
  <si>
    <t xml:space="preserve">UBND huyện đã đưa vào quy hoạch, kế hoạch sử dụng đất giai đoạn 2021-2030; Thôn Lũng Slàng thuộc xã Tri Phương, huyện Tràng Định (là một trong 06 xã được công nhận xã An toàn khu thời kỳ kháng chiến chống Pháp của huyện Tràng Định). </t>
  </si>
  <si>
    <t>Thôn Bản Bó, xã Tri Phương , huyện Tràng Định</t>
  </si>
  <si>
    <t>Xã Trùng Khánh, Hoàng Việt, huyện Văn Lãng</t>
  </si>
  <si>
    <t>Thị trấn Na Sầm, huyện Văn Lãng</t>
  </si>
  <si>
    <t>Kho bãi Logistics và bến xe hàng hóa Xuất nhập khẩu</t>
  </si>
  <si>
    <t>Khu vực đường chuyên dụng vận tải hàng hóa Tân Thanh - Khả Phong Xã Tân Thanh, huyện Văn Lãng</t>
  </si>
  <si>
    <t>Thị trấn Bình Gia, huyện Bình Gia, tỉnh Lạng Sơn</t>
  </si>
  <si>
    <t>Khu du lịch cộng đồng và sinh thái Núi Nàng Tiên</t>
  </si>
  <si>
    <t>xã Thiện Hòa, huyện Bình Gia</t>
  </si>
  <si>
    <t>80ha</t>
  </si>
  <si>
    <t>Nguồn vốn thu hút đầu tư</t>
  </si>
  <si>
    <t>Quyết định số 2018/QĐ-UBND ngày 31/10/2016 phê duyệt điều chỉnh Quy hoạch chi tiết xây dựng Khu công nghiệp Na Dương thành các Cụm công nghiệp Na Dương</t>
  </si>
  <si>
    <t xml:space="preserve">Xã Tân Mỹ, huyện Văn Lãng, tỉnh Lạng Sơn. </t>
  </si>
  <si>
    <t xml:space="preserve">Các xã Hồ Sơn và Hòa Thắng, huyện Hữu Lũng </t>
  </si>
  <si>
    <t>Công văn số 584/UBND-KTN ngày 24/6/2019 về việc công bố các yêu cầu về nội dung, thời gian thực hiện để lựa chọn phương án quy hoạch các khu đô thị sinh thái Nà Chuông, Bình Cằm, thành phố Lạng Sơn</t>
  </si>
  <si>
    <t>Thuộc nhóm sản phẩm du lịch đặc thù có ý nghĩa đối với tỉnh trong Đề án phát triển du lịch tỉnh, là khu vực trọng điểm phát triển du lịch trong Đề án phát triển du lịch của huyện. Hiện nay, huyện đang rà soát, điều chỉnh lại quy hoạch đất; thực hiện mời gọi nhà đầu tư và đã có một số nhà đầu tư quan tâm, tìm hiểu thông tin, đến khảo sát</t>
  </si>
  <si>
    <t>Khu đô thị sinh thái Nà Chuông - Bình Cằm</t>
  </si>
  <si>
    <t>602 ha</t>
  </si>
  <si>
    <t>1000ha</t>
  </si>
  <si>
    <t>411,73 ha</t>
  </si>
  <si>
    <t>Vốn đầu tư ngoài ngân sách</t>
  </si>
  <si>
    <t>Xã Bắc Việt, Xã Bắc Hùng, Thị trấn Na Sầm, huyện Văn Lãng</t>
  </si>
  <si>
    <t>Đấu giá quyền sử dụng đất và tài sản trên đất</t>
  </si>
  <si>
    <t>Quy mô</t>
  </si>
  <si>
    <t>4.900 ha</t>
  </si>
  <si>
    <t>Vốn đầu tư công, vốn đầu tư ngoài ngân sách</t>
  </si>
  <si>
    <t xml:space="preserve"> Khu công nghiệp Đồng Bành</t>
  </si>
  <si>
    <t>Cụm Công nghiệp phía Đông Nam thị trấn Đồng Mỏ</t>
  </si>
  <si>
    <t xml:space="preserve">Thị trấn Đồng Mỏ, huyện Chi Lăng </t>
  </si>
  <si>
    <t>Huyện đã đưa vào kế hoạch sử dụng đất
đã có nhà đầu tư quan tâm</t>
  </si>
  <si>
    <t>129 ha</t>
  </si>
  <si>
    <t>17,95 ha</t>
  </si>
  <si>
    <t>Phường Đông Kinh, 
thành phố Lạng Sơn</t>
  </si>
  <si>
    <t>Quyết định số 554/QĐ-UBND ngày 223/2019
 của Ủy ban nhân dân tỉnh Lạng Sơn phê duyệt dự án có sử dụng đất</t>
  </si>
  <si>
    <t>Khu đô thị phía Tây Nam thị trấn Đồng Mỏ</t>
  </si>
  <si>
    <t>54,9 ha</t>
  </si>
  <si>
    <t>Huyện đưa vào quy hoạch sử dụng đất giai đoạn 2021 – 2030;  đã có nhà đầu tư quan tâm</t>
  </si>
  <si>
    <t>11,98ha</t>
  </si>
  <si>
    <t>Xã Quan Sơn, huyện Chi Lăng</t>
  </si>
  <si>
    <t>Khu sản xuất, chế biến nông  nghiệp công nghệ cao Hoan Trung</t>
  </si>
  <si>
    <t>Cụm công nghiệp Chiến Thắng</t>
  </si>
  <si>
    <t>Khu chăn nuôi tập trung xã Bắc Quỳnh, huyện Bắc Sơn</t>
  </si>
  <si>
    <t xml:space="preserve"> Khu du lịch sinh thái nghỉ dưỡng hồ Bản Lải </t>
  </si>
  <si>
    <t xml:space="preserve">Khu du lịch sinh thái cộng đồng Hữu Liên </t>
  </si>
  <si>
    <t>Khu công nghiệp - đô thị - dịch vụ Hữu Lũng</t>
  </si>
  <si>
    <t xml:space="preserve"> Vốn đầu tư
(tỷ đồng)</t>
  </si>
  <si>
    <t>Thực tế</t>
  </si>
  <si>
    <t>LĨNH VỰC CÔNG NGHIỆP - NĂNG LƯỢNG</t>
  </si>
  <si>
    <t>Huyện Hữu Lũng</t>
  </si>
  <si>
    <t>Cụm công nghiệp Hòa Sơn 1</t>
  </si>
  <si>
    <t>Xã Hòa Sơn, huyện Hữu Lũng</t>
  </si>
  <si>
    <t>Huyện đã đưa vào kế hoạch sử dụng đất; đã có nhà đầu tư quan tâm khảo sát</t>
  </si>
  <si>
    <t>Cụm Công nghiệp Minh Sơn</t>
  </si>
  <si>
    <t>Xã Minh Sơn, huyện Hữu Lũng</t>
  </si>
  <si>
    <t>Huyện đã đưa vào kế hoạch sử dụng đất</t>
  </si>
  <si>
    <t>Cụm Công nghiệp Hồ Sơn 1</t>
  </si>
  <si>
    <t>Xã Hồ Sơn, huyện Hữu Lũng</t>
  </si>
  <si>
    <t>Cụm Công nghiệp Tân Thành 1</t>
  </si>
  <si>
    <t>Xã Tân Thành, huyện Hữu Lũng</t>
  </si>
  <si>
    <t>Khu Phi thuế quan thuộc Khu kinh tế của Khẩu Đồng Đăng - Lạng Sơn</t>
  </si>
  <si>
    <t>Cụm công nghiệp Văn Lãng</t>
  </si>
  <si>
    <t>Xã Tân Mỹ, huyện Văn Lãng</t>
  </si>
  <si>
    <t>Cụm công nghiệp số 1</t>
  </si>
  <si>
    <t>Xã Kháng Chiến, huyện Tràng Định</t>
  </si>
  <si>
    <t>Cụm công nghiệp Mai Pha</t>
  </si>
  <si>
    <t>Xã Mai Pha, TP Lạng Sơn</t>
  </si>
  <si>
    <t>Cụm công nghiệp Đình Lập</t>
  </si>
  <si>
    <t>Xã Đình Lập, huyện Đình Lập</t>
  </si>
  <si>
    <t>Cụm Công nghiệp Bình Gia</t>
  </si>
  <si>
    <t>Xã Hoa Thám, huyện Bình Gia</t>
  </si>
  <si>
    <t>Nhà máy điện gió Đình Lập</t>
  </si>
  <si>
    <t>Xã Kiên Mộc, huyện Đình Lập</t>
  </si>
  <si>
    <t>100 MW</t>
  </si>
  <si>
    <t xml:space="preserve">Nhà máy điện sinh khối Lộc Bình </t>
  </si>
  <si>
    <t>Huyện Lộc Bình</t>
  </si>
  <si>
    <t>30 MW</t>
  </si>
  <si>
    <t>Sở Công Thương đã tham mưu cho UBND tỉnh trình Bộ Công Thương về bổ sung Quy hoạch</t>
  </si>
  <si>
    <t xml:space="preserve">Nhà máy điện gió Cao Lộc </t>
  </si>
  <si>
    <t>Huyện Cao Lộc</t>
  </si>
  <si>
    <t>55 MW</t>
  </si>
  <si>
    <t xml:space="preserve">Nhà máy điện gió Lộc Bình </t>
  </si>
  <si>
    <t>155 MW</t>
  </si>
  <si>
    <t xml:space="preserve">Nhà máy điện gió Văn Quan </t>
  </si>
  <si>
    <t>Huyện Văn Quan</t>
  </si>
  <si>
    <t>30MW</t>
  </si>
  <si>
    <t xml:space="preserve">LĨNH VỰC GIAO THÔNG - ĐÔ THỊ </t>
  </si>
  <si>
    <t>12,65 ha</t>
  </si>
  <si>
    <t xml:space="preserve">Bãi đỗ xe ngầm kết hợp phố ẩm thực Xứ Lạng </t>
  </si>
  <si>
    <t>Khu đô thị mới Đông Kinh, thành phố Lạng Sơn</t>
  </si>
  <si>
    <t>Tòa nhà Trung tâm hành chính tỉnh Lạng Sơn</t>
  </si>
  <si>
    <t xml:space="preserve">Thuộc phường Chi Lăng, thành phố Lạng Sơn </t>
  </si>
  <si>
    <t>11.646 m²</t>
  </si>
  <si>
    <t>Quyết định 10/QĐ-UBND ngày 03/01/2020 của UBND tỉnh</t>
  </si>
  <si>
    <t>Khu đô thị mới trung tâm Thị trấn Bình Gia</t>
  </si>
  <si>
    <t>13,2 ha</t>
  </si>
  <si>
    <t>Khu đô thị sinh thái Thủy Vân Sơn (gồm 3 dự án thành phần)</t>
  </si>
  <si>
    <t>Khu liên hợp đô thị, du lịch, thể thao Hồ Bản Quyền (gồm 3 dự án thành phần)</t>
  </si>
  <si>
    <t>Khu đô thị phía Nam Thị trấn Bình Gia</t>
  </si>
  <si>
    <t>Thôn Ngã Tư, thị trấn Bình Gia, huyện Bình Gia</t>
  </si>
  <si>
    <t>12,18 ha</t>
  </si>
  <si>
    <t xml:space="preserve">Địa điểm khu đất đưa đã vào Quy hoạch sử dụng đất thời kỳ 2021 - 2030 và kế hoạch sử dụng đất năm 2021 huyện Bình Gia, tỉnh Lạng Sơn. </t>
  </si>
  <si>
    <t>Khu đô thị phía Bắc thị trấn Bắc Sơn</t>
  </si>
  <si>
    <t>Thị trấn Bắc Sơn, huyện Bắc Sơn</t>
  </si>
  <si>
    <t>39ha</t>
  </si>
  <si>
    <t>Khu đô thị Green Garden</t>
  </si>
  <si>
    <t>Xã Mai Pha, thành phố Lạng Sơn và xã Yên Trạch huyện Cao Lộc</t>
  </si>
  <si>
    <t>37,71ha</t>
  </si>
  <si>
    <t>Khu đô thị mới Sơn Hà</t>
  </si>
  <si>
    <t>Thị trấn Hữu Lũng, huyện Hữu Lũng</t>
  </si>
  <si>
    <t xml:space="preserve">Khu đô thị sinh thái Sông Thương </t>
  </si>
  <si>
    <t>Khu đô thị mới nghỉ dưỡng và vui chơi giải trí Mai pha – Yên Trạch</t>
  </si>
  <si>
    <t>Xã Mai Pha, thành phố Lạng Sơn và xã Yên trạch huyện Cao Lộc</t>
  </si>
  <si>
    <t xml:space="preserve">Thông báo số 50/TB-HĐTĐ ngày 3/8/2021 
Thông báo Kết luận của Hội đồng thẩm định quy hoạch xây dựng, quy hoạch đô thị tại cuộc họp thẩm định đồ án quy hoạch xây dựng và các nhiệm vụ quy hoạch </t>
  </si>
  <si>
    <t>Khu đô thị phía Đông thị trấn Hữu Lũng</t>
  </si>
  <si>
    <t>Thông báo số 341/TB-UBND ngày 24/6/2021 của UBND tỉnh Lạng Sơn Thông báo Kết luận giao ban Chủ tịch, Phó Chủ tịch UBND tỉnh (Ngày 21 tháng 6 năm 2021)</t>
  </si>
  <si>
    <t>LĨNH VỰC DU LỊCH - DỊCH VỤ</t>
  </si>
  <si>
    <t>Khu liên hợp Trung tâm hội chợ, quảng cáo và Khu du lịch sinh thái, nghỉ dưỡng thành phố Lạng Sơn</t>
  </si>
  <si>
    <t>Khu phức hợp du lịch sinh thái, nghỉ dưỡng xã Quan Sơn</t>
  </si>
  <si>
    <t>107 ha</t>
  </si>
  <si>
    <t>Khu du lịch sinh thái xã Thượng Cường</t>
  </si>
  <si>
    <t>135 ha</t>
  </si>
  <si>
    <t>Quần thể du lịch thể thao quốc tế Venus Lạng Sơn</t>
  </si>
  <si>
    <t>Xã Quan Sơn, thị trấn Đồng Mỏ huyện Chi Lăng</t>
  </si>
  <si>
    <t>Khu du lịch sinh thái Hồ Pác Mỏ thị trấn Bắc Sơn</t>
  </si>
  <si>
    <t xml:space="preserve">Khu nghỉ dưỡng Hồ Vũ Lăng </t>
  </si>
  <si>
    <t>Xã Vũ Lăng, huyện Bắc Sơn</t>
  </si>
  <si>
    <t>Khu đô thị - dịch vụ - thể dục thể thao Mai Pha - Tân Liên - Gia cát</t>
  </si>
  <si>
    <t>Xã Mai Pha, thành phố Lạng Sơn, xã Tân Liên, Gia Cát huyện Cao Lộc</t>
  </si>
  <si>
    <t>899,75ha</t>
  </si>
  <si>
    <t xml:space="preserve">Khu tổ hợp dịch vụ, sân golf, du lịch sinh thái, nghỉ dưỡng và đô thị tại xã Quảng Lạc, thành phố Lạng Sơn và xã Yên Trạch huyện Cao lộc
</t>
  </si>
  <si>
    <t xml:space="preserve"> Xã Quảng Lạc, thành phố Lạng Sơn và xã Yên Trạch huyện Cao lộc</t>
  </si>
  <si>
    <t>690 ha</t>
  </si>
  <si>
    <t>Quyết định số 1543/QĐ-UBND ngày 12/08/2020 của UBND tỉnh Lạng Sơn về việc phê duyệt điều chỉnh cục bộ Quy hoạch chung xây dựng thành phố Lạng Sơn tỉnh Lạng Sơn, đến năm 2025</t>
  </si>
  <si>
    <t>LĨNH VỰC NÔNG NGHIỆP - NÔNG THÔN</t>
  </si>
  <si>
    <t>Khu sản xuất  nông nghiệp công nghệ cao Bính Xá</t>
  </si>
  <si>
    <t>Huyện đưa vào quy hoạch sử dụng đất giai đoạn 2021 – 2030; Đã có Nhà đầu tư</t>
  </si>
  <si>
    <t>119,95 ha</t>
  </si>
  <si>
    <t>Trung tâm sản xuất giống công nghệ cao Lạng Sơn</t>
  </si>
  <si>
    <t>Xã Đồng Tân, huyện Hữu Lũng</t>
  </si>
  <si>
    <t>LĨNH VỰC Y TẾ - GIÁO DỤC</t>
  </si>
  <si>
    <t>Quy mô 350 giường bệnh</t>
  </si>
  <si>
    <t xml:space="preserve">Công văn số 4002/SYT-KHTC ngày 07/8/2021 của Sở Y tế
</t>
  </si>
  <si>
    <t>Bệnh viện Đa khoa Bến Bắc</t>
  </si>
  <si>
    <t>Tại vị trí cũ của bệnh viện đa khoa trung tâm tỉnh, phường Tam Thanh, thành phố Lạng Sơn</t>
  </si>
  <si>
    <t>Quy mô 90 giường bệnh</t>
  </si>
  <si>
    <t>Trường Quốc tế liên cấp Lạng Sơn</t>
  </si>
  <si>
    <t>Trung tâm đào tạo nghề Hữu Lũng</t>
  </si>
  <si>
    <t>Khu công nghiệp Huyện Hữu Lũng</t>
  </si>
  <si>
    <t>03 ha</t>
  </si>
  <si>
    <t>G</t>
  </si>
  <si>
    <t>LĨNHVỰC KHÁC</t>
  </si>
  <si>
    <t>Công viên vĩnh hằng Lộc Bình</t>
  </si>
  <si>
    <t>Thôn Bản Gia, thị trấn Lộc Bình, huyện Lộc Bình</t>
  </si>
  <si>
    <t>14,87 ha</t>
  </si>
  <si>
    <t>Đã có trong quy hoạch sử dụng đất giai đoạn 2021-2030 của huyện Lộc Bình.</t>
  </si>
  <si>
    <t>15,18 ha</t>
  </si>
  <si>
    <t>45 ha</t>
  </si>
  <si>
    <t>48 ha</t>
  </si>
  <si>
    <t>13,74 ha</t>
  </si>
  <si>
    <t>71,35 ha</t>
  </si>
  <si>
    <t>30 ha</t>
  </si>
  <si>
    <t xml:space="preserve"> Huyện đưa vào quy hoạch sử dụng đất giai đoạn 2021 – 2030; đã có nhà đầu tư quan tâm</t>
  </si>
  <si>
    <t>Huyện đã đưa vào quy hoạch sử dụng đất giai đoạn 2021 - 2030</t>
  </si>
  <si>
    <t>Thông báo số 90/TB-UBND ngày 26/02/2021 
Kết luận của Chủ tịch UBND tỉnh tại cuộc họp Chủ tịch, các Phó Chủ tịch UBND tỉnh xem xét về chủ trương lập điều chỉnh cục bộ quy hoạch chi tiết phường Đông Kinh, thành phố Lạng Sơn. UBND thành phố đang tổ chức lập quy hoạch</t>
  </si>
  <si>
    <t>Huyện đã đưa vào quy hoạch sử dụng đất giai đoạn 2021 - 2030, đã có nhà đầu tư quan tâm khảo sát</t>
  </si>
  <si>
    <t>Thông báo số 96/TB-UBND ngày 27/02/2021 
Kết luận của Chủ tịch UBND tỉnh tại cuộc họp Chủ tịch, các Phó Chủ tịch UBND tỉnh xem xét về chủ trương lập quy hoạch chi tiết phường dự án Khu đô thị Green Garden, thành phố Lạng Sơn và xã Yên Trạch huyện Cao Lộc. Sở Xây dựng đang tổ chức lập quy hoạch chi tiết</t>
  </si>
  <si>
    <t xml:space="preserve">Quyết định số 1776/QĐ-UBND ngày 07/9/2021 của UBND tỉnh về việc phê duyệt nhiệm vụ quy hoạch phân khu Khu đô thị- dịch vụ - thể dục thể thao Mai Pha- Tân Liên- Gia Cát </t>
  </si>
  <si>
    <t>Huyện đã đưa vào quy hoạch sử dụng đất giai đoạn 2021 - 2030; đã có nhà đầu tư quan tâm khảo sát</t>
  </si>
  <si>
    <t>Khu liên hợp chăn nuôi, chế biến thịt lợn đảm bảo an toàn dịch bệnh khu vực biên giới Lạng Sơn - Trung Quốc (gồm 2 dự án thành phần)</t>
  </si>
  <si>
    <t>Các cụm công nghiệp Na Dương, huyện Lộc Bình (cụm số 2,3)</t>
  </si>
  <si>
    <t>Khu dân cư Tân Thanh (khu 1, khu 2)</t>
  </si>
  <si>
    <t>Công văn 527/UBND-KTN ngày 06/6/2019 của UBND tỉnh về việc đề nghị điều chỉnh vị trí quy hoạch cảng cạn Lạng Sơn, trong đó có đề nghị quy mô cảng cạn Lạng Sơn là 75ha.</t>
  </si>
  <si>
    <t>Kế hoạch số 77/KH-UBND ngày 02/4/2021 của UBND tỉnh Lạng Sơn v/v Thực hiện Chương trình hành động số 04-CTr/TU ngày 06/11/2020 của Ban Chấp hành Đảng bộ tỉnh về phát triển hạ tầng kinh tế - xã hội, trọng tâm là hạ tầng giao thông, đô thị, khu, cụm công nghiệp</t>
  </si>
  <si>
    <t xml:space="preserve">Quyết định số 1797/QĐ-UBND ngày 19/9/2019 của UBND tỉnh v/v Phê duyệt Danh mục dự án thu hút vốn đầu tư vào tỉnh Lạng Sơn giai đoạn 2019 – 2025 và Công văn số 90/TTg-CN đồng ý điều chỉnh, bổ sung quy hoạch các khu công nghiệp trên địa bàn tỉnh Lạng Sơn (trừ đi phần diện tích đã cấp cho 04 dự án 33 ha) </t>
  </si>
  <si>
    <t>Quyết định số 1797/QĐ-UBND phê duyệt Danh mục dự án thu hút vốn đầu tư vào tỉnh Lạng Sơn giai đoạn 2019 – 2025</t>
  </si>
  <si>
    <t>Quyết định số 2476/QĐ-UBND ngày 31/12/2015 của UBND tỉnh về quy hoạch phát triển các cụm công nghiệp tỉnh Lạng Sơn giai đoạn 2016-2020, tầm nhìn đến năm 2030 và Công văn số 1477/SCT-QLCN của Sở Công Thương đang thẩm định thành lập cụm, phù hợp với các quy hoạch sử dụng đất giai đoạn 2021-2030 của  huyện.</t>
  </si>
  <si>
    <t>Bộ Công thương đã đồng ý bổ sung cụm công nghiệp Đình Lập tại công văn số 5759/BCT-CTĐP ngày 20/9/2021; Tỉnh uỷ đã thông qua</t>
  </si>
  <si>
    <t>BIỂU DANH MỤC DỰ ÁN THU HÚT VỐN ĐẦU TƯ TỈNH LẠNG SƠN GIAI ĐOẠN 2021-2025</t>
  </si>
  <si>
    <t>Thành phố đã đưa vào kế hoạch sử dụng đất</t>
  </si>
  <si>
    <t>Huyện đưa vào quy hoạch sử dụng đất giai đoạn 2021 – 2030; đã có Nhà đầu tư quan tâm, nghiên cứu</t>
  </si>
  <si>
    <t>Huyện đã đưa vào quy hoạch sử dụng đất giai đoạn 2021 - 2030, đã có nhà đầu tư quan tâm khảo sát, nhà đầu tư đã tài trợ lập quy hoạch chi tiết tỷ lệ 1/500</t>
  </si>
  <si>
    <t>Huyện đã đưa vào quy hoạch sử dụng đất GĐ 2021 - 2030, đã có nhà đầu tư quan tâm khảo sát, nhà đầu tư tài đã chợ lập quy hoạch chi tiết tỷ lệ 1/500</t>
  </si>
  <si>
    <t>Huyện đã đưa vào quy hoạch sử dụng đất giai đoạn  2021 - 2030, đã có nhà đầu tư quan tâm khảo sát</t>
  </si>
  <si>
    <t xml:space="preserve">Đang trong giai đoạn rà soát, cập nhật số liệu diện tích các loại đất trong phạm vi ranh giới nghiên cứu để phục vụ cho công tác lập hồ sơ quy hoạch xây dựng;  đồng ý lựa chọn tên gọi của dự án phù hợp với tính chất và nội dung dự án tại văn bản 1374/VP-KT ngày 13/4/2021 của VP UBND tỉnh; Huyện đã đưa vào quy hoạch sử dụng đất giai đoạn 2021 – 2030 </t>
  </si>
  <si>
    <t>Nằm trong Quyết định số 825/QĐ-UBND ngày 19/4/2021 về phê duyệt “Đề án phát triển du lịch tỉnh Lạng Sơn đến năm 2030", Huyện đưa vào quy hoạch sử dụng đất giai đoạn 2021 – 2030</t>
  </si>
  <si>
    <t>Bệnh viện Đa khoa Hữu Lũng</t>
  </si>
  <si>
    <t>Thôn Kim Chòi, Sảy Hạ xã Đồng Tân, huyện Hữu Lũng</t>
  </si>
  <si>
    <t xml:space="preserve"> (Kèm theo Quyết định số  2222  /QĐ-UBND ngày 13  tháng 11 năm 2021 của UBND tỉnh)</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</si>
</sst>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_(* #,##0.0_);_(* \(#,##0.0\);_(* &quot;-&quot;??_);_(@_)"/>
    <numFmt numFmtId="193" formatCode="_(* #,##0_);_(* \(#,##0\);_(* &quot;-&quot;??_);_(@_)"/>
    <numFmt numFmtId="194" formatCode="00000"/>
    <numFmt numFmtId="195" formatCode="[$-409]dddd\,\ mmmm\ d\,\ yyyy"/>
    <numFmt numFmtId="196" formatCode="[$-409]h:mm:ss\ AM/PM"/>
  </numFmts>
  <fonts count="53">
    <font>
      <sz val="12"/>
      <color theme="1"/>
      <name val="Times New Roman"/>
      <family val="2"/>
    </font>
    <font>
      <sz val="11"/>
      <color indexed="8"/>
      <name val="Calibri"/>
      <family val="2"/>
    </font>
    <font>
      <sz val="12"/>
      <color indexed="8"/>
      <name val="Times New Roman"/>
      <family val="2"/>
    </font>
    <font>
      <u val="single"/>
      <sz val="10.8"/>
      <color indexed="12"/>
      <name val="Times New Roman"/>
      <family val="2"/>
    </font>
    <font>
      <u val="single"/>
      <sz val="10.8"/>
      <color indexed="36"/>
      <name val="Times New Roman"/>
      <family val="2"/>
    </font>
    <font>
      <i/>
      <sz val="14"/>
      <name val="Times New Roman"/>
      <family val="1"/>
    </font>
    <font>
      <b/>
      <sz val="11"/>
      <name val="Times New Roman"/>
      <family val="2"/>
    </font>
    <font>
      <sz val="11"/>
      <name val="Times New Roman"/>
      <family val="2"/>
    </font>
    <font>
      <sz val="12"/>
      <name val="Times New Roman"/>
      <family val="2"/>
    </font>
    <font>
      <i/>
      <sz val="12"/>
      <name val="Times New Roman"/>
      <family val="2"/>
    </font>
    <font>
      <b/>
      <sz val="12"/>
      <name val="Times New Roman"/>
      <family val="2"/>
    </font>
    <font>
      <sz val="8"/>
      <name val="Times New Roman"/>
      <family val="2"/>
    </font>
    <font>
      <sz val="14"/>
      <name val="Times New Roman"/>
      <family val="1"/>
    </font>
    <font>
      <b/>
      <sz val="14"/>
      <name val="Times New Roman"/>
      <family val="2"/>
    </font>
    <font>
      <b/>
      <i/>
      <sz val="12"/>
      <name val="Times New Roman"/>
      <family val="2"/>
    </font>
    <font>
      <sz val="12"/>
      <color indexed="10"/>
      <name val="Times New Roman"/>
      <family val="1"/>
    </font>
    <font>
      <sz val="14"/>
      <color indexed="8"/>
      <name val="Times New Roman"/>
      <family val="1"/>
    </font>
    <font>
      <sz val="13"/>
      <color indexed="8"/>
      <name val="Times New Roman"/>
      <family val="1"/>
    </font>
    <font>
      <sz val="10"/>
      <name val="Arial"/>
      <family val="2"/>
    </font>
    <font>
      <sz val="14"/>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18" fillId="0" borderId="0">
      <alignment/>
      <protection/>
    </xf>
    <xf numFmtId="0" fontId="19" fillId="0" borderId="0">
      <alignment/>
      <protection/>
    </xf>
    <xf numFmtId="0" fontId="2" fillId="31" borderId="7" applyNumberFormat="0" applyFont="0" applyAlignment="0" applyProtection="0"/>
    <xf numFmtId="0" fontId="49" fillId="26" borderId="8" applyNumberFormat="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0">
    <xf numFmtId="0" fontId="0" fillId="0" borderId="0" xfId="0" applyAlignment="1">
      <alignment/>
    </xf>
    <xf numFmtId="0" fontId="5"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Border="1" applyAlignment="1">
      <alignment/>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xf>
    <xf numFmtId="0" fontId="10" fillId="0" borderId="0" xfId="0" applyFont="1" applyAlignment="1">
      <alignment/>
    </xf>
    <xf numFmtId="3" fontId="7" fillId="0" borderId="0" xfId="0" applyNumberFormat="1" applyFont="1" applyAlignment="1">
      <alignment vertical="center" wrapText="1"/>
    </xf>
    <xf numFmtId="3" fontId="7" fillId="0" borderId="0" xfId="0" applyNumberFormat="1" applyFont="1" applyBorder="1" applyAlignment="1">
      <alignment vertical="center" wrapText="1"/>
    </xf>
    <xf numFmtId="0" fontId="10"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3" fontId="8" fillId="0" borderId="10" xfId="0" applyNumberFormat="1"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5" fillId="0" borderId="0" xfId="0" applyFont="1" applyAlignment="1">
      <alignment horizontal="center"/>
    </xf>
    <xf numFmtId="3" fontId="8" fillId="0" borderId="11" xfId="0" applyNumberFormat="1" applyFont="1" applyBorder="1" applyAlignment="1">
      <alignment vertical="center" wrapText="1"/>
    </xf>
    <xf numFmtId="0" fontId="8" fillId="0" borderId="10" xfId="0" applyFont="1" applyBorder="1" applyAlignment="1">
      <alignment vertical="center" wrapText="1"/>
    </xf>
    <xf numFmtId="3" fontId="8" fillId="0" borderId="11" xfId="42" applyNumberFormat="1" applyFont="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Border="1" applyAlignment="1">
      <alignment/>
    </xf>
    <xf numFmtId="0" fontId="8" fillId="0" borderId="10" xfId="0" applyFont="1" applyFill="1" applyBorder="1" applyAlignment="1">
      <alignment horizontal="center" vertical="center" wrapText="1"/>
    </xf>
    <xf numFmtId="0" fontId="8" fillId="0" borderId="10" xfId="0" applyFont="1" applyBorder="1" applyAlignment="1">
      <alignment horizontal="center" vertical="top" wrapText="1"/>
    </xf>
    <xf numFmtId="3" fontId="10" fillId="0" borderId="11"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xf>
    <xf numFmtId="0" fontId="8" fillId="32" borderId="10" xfId="0" applyFont="1" applyFill="1" applyBorder="1" applyAlignment="1">
      <alignment horizontal="center" vertical="center" wrapText="1"/>
    </xf>
    <xf numFmtId="3" fontId="8" fillId="0" borderId="10" xfId="42" applyNumberFormat="1" applyFont="1" applyBorder="1" applyAlignment="1">
      <alignment vertical="center" wrapText="1"/>
    </xf>
    <xf numFmtId="0" fontId="8" fillId="32" borderId="10" xfId="0" applyFont="1" applyFill="1" applyBorder="1" applyAlignment="1">
      <alignment horizontal="left" vertical="center" wrapText="1"/>
    </xf>
    <xf numFmtId="0" fontId="5" fillId="0" borderId="0" xfId="0" applyFont="1" applyAlignment="1">
      <alignment/>
    </xf>
    <xf numFmtId="0" fontId="5" fillId="0" borderId="0" xfId="0" applyFont="1" applyAlignment="1">
      <alignment horizontal="center"/>
    </xf>
    <xf numFmtId="0" fontId="8" fillId="0" borderId="13" xfId="0" applyFont="1" applyBorder="1" applyAlignment="1">
      <alignment horizontal="center" vertical="center" wrapText="1"/>
    </xf>
    <xf numFmtId="0" fontId="7" fillId="0" borderId="0" xfId="0" applyFont="1" applyAlignment="1">
      <alignment horizontal="left" vertical="center"/>
    </xf>
    <xf numFmtId="0" fontId="5" fillId="0" borderId="0" xfId="0" applyFont="1" applyAlignment="1">
      <alignment horizontal="left"/>
    </xf>
    <xf numFmtId="3" fontId="7" fillId="0" borderId="0" xfId="0" applyNumberFormat="1" applyFont="1" applyAlignment="1">
      <alignment horizontal="right" vertical="center" wrapText="1"/>
    </xf>
    <xf numFmtId="0" fontId="5" fillId="0" borderId="0" xfId="0" applyFont="1" applyAlignment="1">
      <alignment horizontal="right"/>
    </xf>
    <xf numFmtId="0" fontId="8" fillId="0" borderId="14" xfId="0" applyFont="1" applyBorder="1" applyAlignment="1">
      <alignment wrapText="1"/>
    </xf>
    <xf numFmtId="0" fontId="8" fillId="0" borderId="0" xfId="0" applyFont="1" applyAlignment="1">
      <alignment wrapText="1"/>
    </xf>
    <xf numFmtId="0" fontId="8" fillId="0" borderId="10" xfId="0" applyFont="1" applyBorder="1" applyAlignment="1">
      <alignment horizontal="center" vertical="center" wrapText="1"/>
    </xf>
    <xf numFmtId="0" fontId="8" fillId="0" borderId="15" xfId="0" applyFont="1" applyBorder="1" applyAlignment="1">
      <alignment horizontal="center" wrapText="1"/>
    </xf>
    <xf numFmtId="0" fontId="8" fillId="0" borderId="0" xfId="0" applyFont="1" applyAlignment="1">
      <alignment horizont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0" xfId="0" applyFont="1" applyAlignment="1">
      <alignment/>
    </xf>
    <xf numFmtId="3" fontId="8" fillId="0" borderId="10" xfId="0" applyNumberFormat="1" applyFont="1" applyBorder="1" applyAlignment="1">
      <alignment horizontal="center" vertical="center" wrapText="1"/>
    </xf>
    <xf numFmtId="3" fontId="10" fillId="0" borderId="10" xfId="42"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10" xfId="0" applyFont="1" applyBorder="1" applyAlignment="1">
      <alignment horizontal="center" vertical="center"/>
    </xf>
    <xf numFmtId="3" fontId="8" fillId="0" borderId="11"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1" xfId="42" applyNumberFormat="1" applyFont="1" applyBorder="1" applyAlignment="1">
      <alignment horizontal="center" vertical="center" wrapText="1"/>
    </xf>
    <xf numFmtId="0" fontId="10" fillId="32" borderId="10" xfId="0" applyFont="1" applyFill="1" applyBorder="1" applyAlignment="1">
      <alignment horizontal="center" vertical="center" wrapText="1"/>
    </xf>
    <xf numFmtId="0" fontId="8" fillId="0" borderId="0" xfId="0" applyFont="1" applyBorder="1" applyAlignment="1">
      <alignment horizontal="center" wrapText="1"/>
    </xf>
    <xf numFmtId="0" fontId="10" fillId="0" borderId="10" xfId="0" applyFont="1" applyBorder="1" applyAlignment="1">
      <alignment horizontal="left" vertical="center" wrapText="1"/>
    </xf>
    <xf numFmtId="3" fontId="10" fillId="0" borderId="11" xfId="0" applyNumberFormat="1" applyFont="1" applyBorder="1" applyAlignment="1">
      <alignment horizontal="right" vertical="center" wrapText="1"/>
    </xf>
    <xf numFmtId="3" fontId="8" fillId="0" borderId="10" xfId="0" applyNumberFormat="1" applyFont="1" applyBorder="1" applyAlignment="1">
      <alignment horizontal="center" vertical="center"/>
    </xf>
    <xf numFmtId="0" fontId="8" fillId="0" borderId="0" xfId="0" applyFont="1" applyAlignment="1">
      <alignment vertical="top" wrapText="1"/>
    </xf>
    <xf numFmtId="0" fontId="8" fillId="0" borderId="10" xfId="0" applyFont="1" applyBorder="1" applyAlignment="1">
      <alignment vertical="center" wrapText="1"/>
    </xf>
    <xf numFmtId="0" fontId="2" fillId="0" borderId="10" xfId="0" applyFont="1" applyBorder="1" applyAlignment="1">
      <alignment horizontal="center"/>
    </xf>
    <xf numFmtId="0" fontId="7" fillId="0" borderId="10" xfId="0" applyFont="1" applyBorder="1" applyAlignment="1">
      <alignment horizontal="center" vertical="center"/>
    </xf>
    <xf numFmtId="0" fontId="8"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7" fillId="0" borderId="10" xfId="0" applyFont="1" applyBorder="1" applyAlignment="1">
      <alignment/>
    </xf>
    <xf numFmtId="0" fontId="8" fillId="0" borderId="0" xfId="0" applyFont="1" applyBorder="1" applyAlignment="1">
      <alignment horizontal="center" vertical="top" wrapText="1"/>
    </xf>
    <xf numFmtId="0" fontId="8" fillId="0" borderId="0" xfId="0" applyFont="1" applyAlignment="1">
      <alignment horizontal="center" vertical="top" wrapText="1"/>
    </xf>
    <xf numFmtId="0" fontId="10" fillId="0" borderId="10" xfId="0" applyFont="1" applyBorder="1" applyAlignment="1">
      <alignment/>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0" xfId="0" applyFont="1" applyAlignment="1">
      <alignment wrapText="1"/>
    </xf>
    <xf numFmtId="0" fontId="15" fillId="0" borderId="0" xfId="0" applyFont="1" applyAlignment="1">
      <alignment/>
    </xf>
    <xf numFmtId="0" fontId="16" fillId="0" borderId="10" xfId="0" applyFont="1" applyBorder="1" applyAlignment="1">
      <alignment horizontal="justify" vertical="center"/>
    </xf>
    <xf numFmtId="0" fontId="17" fillId="0" borderId="10" xfId="0" applyFont="1" applyBorder="1" applyAlignment="1">
      <alignment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3" fontId="14"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3" fontId="14" fillId="0" borderId="11" xfId="0" applyNumberFormat="1" applyFont="1" applyBorder="1" applyAlignment="1">
      <alignment horizontal="center" vertical="center" wrapText="1"/>
    </xf>
    <xf numFmtId="0" fontId="8" fillId="0" borderId="0" xfId="0" applyFont="1" applyFill="1" applyAlignment="1">
      <alignment/>
    </xf>
    <xf numFmtId="3" fontId="14" fillId="0" borderId="11" xfId="42" applyNumberFormat="1" applyFont="1" applyBorder="1" applyAlignment="1">
      <alignment horizontal="center" vertical="center" wrapText="1"/>
    </xf>
    <xf numFmtId="3" fontId="8" fillId="0" borderId="10" xfId="42"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0" fontId="15" fillId="0" borderId="0" xfId="0" applyFont="1" applyAlignment="1">
      <alignment/>
    </xf>
    <xf numFmtId="0" fontId="7" fillId="0" borderId="0" xfId="0" applyFont="1" applyFill="1" applyAlignment="1">
      <alignment/>
    </xf>
    <xf numFmtId="0" fontId="12" fillId="0" borderId="0" xfId="0" applyFont="1" applyFill="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93" fontId="10" fillId="0" borderId="11" xfId="42" applyNumberFormat="1" applyFont="1" applyFill="1" applyBorder="1" applyAlignment="1">
      <alignment horizontal="center" vertical="center" wrapText="1"/>
    </xf>
    <xf numFmtId="0" fontId="8" fillId="0" borderId="0" xfId="0" applyFont="1" applyFill="1" applyAlignment="1">
      <alignment horizontal="center"/>
    </xf>
    <xf numFmtId="193" fontId="10" fillId="0" borderId="11" xfId="42" applyNumberFormat="1" applyFont="1" applyFill="1" applyBorder="1" applyAlignment="1">
      <alignment horizontal="right" vertical="center" wrapText="1"/>
    </xf>
    <xf numFmtId="0" fontId="8" fillId="0" borderId="10" xfId="0" applyFont="1" applyFill="1" applyBorder="1" applyAlignment="1">
      <alignment horizontal="center"/>
    </xf>
    <xf numFmtId="0" fontId="10" fillId="0" borderId="10" xfId="0" applyFont="1" applyFill="1" applyBorder="1" applyAlignment="1">
      <alignment vertical="center" wrapText="1"/>
    </xf>
    <xf numFmtId="0" fontId="8" fillId="0" borderId="0" xfId="0" applyFont="1" applyFill="1" applyAlignment="1">
      <alignment/>
    </xf>
    <xf numFmtId="0" fontId="8" fillId="0" borderId="10" xfId="0" applyFont="1" applyFill="1" applyBorder="1" applyAlignment="1">
      <alignment horizontal="center" vertical="center"/>
    </xf>
    <xf numFmtId="193" fontId="8" fillId="0" borderId="10" xfId="42" applyNumberFormat="1"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0" xfId="0" applyFont="1" applyFill="1" applyAlignment="1">
      <alignment/>
    </xf>
    <xf numFmtId="193" fontId="8" fillId="0" borderId="10" xfId="42"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1" fontId="8" fillId="0" borderId="10" xfId="57" applyNumberFormat="1" applyFont="1" applyFill="1" applyBorder="1" applyAlignment="1">
      <alignment horizontal="left" vertical="center" wrapText="1"/>
      <protection/>
    </xf>
    <xf numFmtId="49" fontId="8" fillId="0" borderId="10" xfId="58" applyNumberFormat="1" applyFont="1" applyFill="1" applyBorder="1" applyAlignment="1">
      <alignment horizontal="center" vertical="center"/>
      <protection/>
    </xf>
    <xf numFmtId="4" fontId="8" fillId="0" borderId="10" xfId="58" applyNumberFormat="1" applyFont="1" applyFill="1" applyBorder="1" applyAlignment="1">
      <alignment horizontal="center" vertical="center"/>
      <protection/>
    </xf>
    <xf numFmtId="0" fontId="10" fillId="0" borderId="0" xfId="0" applyFont="1" applyFill="1" applyAlignment="1">
      <alignment/>
    </xf>
    <xf numFmtId="0" fontId="8" fillId="0" borderId="10" xfId="57" applyFont="1" applyFill="1" applyBorder="1" applyAlignment="1">
      <alignment horizontal="center" vertical="center" wrapText="1"/>
      <protection/>
    </xf>
    <xf numFmtId="0" fontId="8" fillId="0" borderId="10" xfId="57" applyFont="1" applyFill="1" applyBorder="1" applyAlignment="1">
      <alignment horizontal="center" vertical="center"/>
      <protection/>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wrapText="1"/>
    </xf>
    <xf numFmtId="193" fontId="8" fillId="32" borderId="10" xfId="42" applyNumberFormat="1" applyFont="1" applyFill="1" applyBorder="1" applyAlignment="1">
      <alignment horizontal="right" vertical="center" wrapText="1"/>
    </xf>
    <xf numFmtId="193" fontId="10" fillId="0" borderId="10" xfId="42" applyNumberFormat="1" applyFont="1" applyFill="1" applyBorder="1" applyAlignment="1">
      <alignment horizontal="right" vertical="center" wrapText="1"/>
    </xf>
    <xf numFmtId="193" fontId="8" fillId="0" borderId="11" xfId="42" applyNumberFormat="1" applyFont="1" applyFill="1" applyBorder="1" applyAlignment="1">
      <alignment horizontal="right" vertical="center" wrapText="1"/>
    </xf>
    <xf numFmtId="192" fontId="8" fillId="0" borderId="10" xfId="42" applyNumberFormat="1" applyFont="1" applyFill="1" applyBorder="1" applyAlignment="1">
      <alignment horizontal="right" vertical="center" wrapText="1"/>
    </xf>
    <xf numFmtId="0" fontId="8" fillId="0" borderId="13" xfId="0" applyFont="1" applyFill="1" applyBorder="1" applyAlignment="1">
      <alignment horizontal="center" vertical="center" wrapText="1"/>
    </xf>
    <xf numFmtId="0" fontId="8" fillId="0" borderId="10" xfId="0" applyFont="1" applyBorder="1" applyAlignment="1">
      <alignment horizontal="center" vertical="center"/>
    </xf>
    <xf numFmtId="193" fontId="8" fillId="0" borderId="10" xfId="42" applyNumberFormat="1" applyFont="1" applyFill="1" applyBorder="1" applyAlignment="1">
      <alignment vertical="center" wrapText="1"/>
    </xf>
    <xf numFmtId="0" fontId="8" fillId="0" borderId="10" xfId="0" applyFont="1" applyFill="1" applyBorder="1" applyAlignment="1">
      <alignment horizontal="right" vertical="center" wrapText="1"/>
    </xf>
    <xf numFmtId="193" fontId="8" fillId="0" borderId="11" xfId="42" applyNumberFormat="1" applyFont="1" applyFill="1" applyBorder="1" applyAlignment="1">
      <alignment vertical="center" wrapText="1"/>
    </xf>
    <xf numFmtId="3" fontId="8" fillId="0" borderId="11" xfId="0" applyNumberFormat="1"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193" fontId="7" fillId="0" borderId="0" xfId="42" applyNumberFormat="1" applyFont="1" applyFill="1" applyAlignment="1">
      <alignment horizontal="right" vertical="center" wrapText="1"/>
    </xf>
    <xf numFmtId="0" fontId="8" fillId="0" borderId="0" xfId="0" applyFont="1" applyFill="1" applyBorder="1" applyAlignment="1">
      <alignment horizontal="center" vertical="center" wrapText="1"/>
    </xf>
    <xf numFmtId="0" fontId="8" fillId="32" borderId="0" xfId="0" applyFont="1" applyFill="1" applyBorder="1" applyAlignment="1">
      <alignment vertical="center" wrapText="1"/>
    </xf>
    <xf numFmtId="0" fontId="8" fillId="32" borderId="0" xfId="0" applyFont="1" applyFill="1" applyBorder="1" applyAlignment="1">
      <alignment horizontal="center" vertical="center" wrapText="1"/>
    </xf>
    <xf numFmtId="193" fontId="8" fillId="32" borderId="0" xfId="42" applyNumberFormat="1" applyFont="1" applyFill="1" applyBorder="1" applyAlignment="1">
      <alignment horizontal="right" vertical="center" wrapText="1"/>
    </xf>
    <xf numFmtId="0" fontId="8" fillId="0" borderId="10" xfId="0" applyFont="1" applyFill="1" applyBorder="1" applyAlignment="1" quotePrefix="1">
      <alignment horizontal="center" vertical="center" wrapText="1"/>
    </xf>
    <xf numFmtId="0" fontId="8" fillId="0" borderId="10" xfId="0" applyFont="1" applyBorder="1" applyAlignment="1">
      <alignment horizontal="left" vertical="center" wrapText="1"/>
    </xf>
    <xf numFmtId="0" fontId="6"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xf>
    <xf numFmtId="0" fontId="8" fillId="0" borderId="0" xfId="0" applyFont="1" applyBorder="1" applyAlignment="1">
      <alignment horizontal="center" wrapText="1"/>
    </xf>
    <xf numFmtId="0" fontId="8" fillId="0" borderId="0" xfId="0" applyFont="1" applyAlignment="1">
      <alignment horizontal="center" wrapText="1"/>
    </xf>
    <xf numFmtId="0" fontId="8" fillId="0" borderId="15" xfId="0" applyFont="1" applyBorder="1" applyAlignment="1">
      <alignment horizontal="center" wrapText="1"/>
    </xf>
    <xf numFmtId="0" fontId="8" fillId="0" borderId="15" xfId="0" applyFont="1" applyBorder="1" applyAlignment="1">
      <alignment horizontal="center" vertical="top" wrapText="1"/>
    </xf>
    <xf numFmtId="0" fontId="8" fillId="0" borderId="0" xfId="0" applyFont="1" applyAlignment="1">
      <alignment horizontal="center" vertical="top" wrapText="1"/>
    </xf>
    <xf numFmtId="0" fontId="13" fillId="0" borderId="0" xfId="0" applyFont="1" applyBorder="1" applyAlignment="1">
      <alignment horizontal="center" vertical="center"/>
    </xf>
    <xf numFmtId="0" fontId="5" fillId="0" borderId="0" xfId="0" applyFont="1" applyAlignment="1">
      <alignment horizontal="center"/>
    </xf>
    <xf numFmtId="0" fontId="8" fillId="0" borderId="0" xfId="0" applyFont="1" applyBorder="1" applyAlignment="1">
      <alignment horizontal="center" vertical="top" wrapText="1"/>
    </xf>
    <xf numFmtId="0" fontId="8" fillId="0" borderId="15" xfId="0" applyFont="1" applyBorder="1" applyAlignment="1">
      <alignment horizontal="center" wrapText="1"/>
    </xf>
    <xf numFmtId="0" fontId="8" fillId="0" borderId="0" xfId="0" applyFont="1" applyAlignment="1">
      <alignment horizontal="center" wrapText="1"/>
    </xf>
    <xf numFmtId="0" fontId="13" fillId="0" borderId="0" xfId="0" applyFont="1" applyAlignment="1">
      <alignment horizontal="center" vertical="center"/>
    </xf>
    <xf numFmtId="0" fontId="5" fillId="0" borderId="0" xfId="0" applyFont="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center"/>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Phu bieu cc36"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00390625" defaultRowHeight="15.75"/>
  <cols>
    <col min="1" max="1" width="4.50390625" style="2" bestFit="1" customWidth="1"/>
    <col min="2" max="2" width="35.625" style="2" customWidth="1"/>
    <col min="3" max="3" width="22.50390625" style="2" bestFit="1" customWidth="1"/>
    <col min="4" max="4" width="32.875" style="10" customWidth="1"/>
    <col min="5" max="5" width="10.625" style="13" bestFit="1" customWidth="1"/>
    <col min="6" max="6" width="9.625" style="3" bestFit="1" customWidth="1"/>
    <col min="7" max="7" width="19.875" style="7" bestFit="1" customWidth="1"/>
    <col min="8" max="16384" width="9.00390625" style="3" customWidth="1"/>
  </cols>
  <sheetData>
    <row r="1" ht="15">
      <c r="B1" s="9"/>
    </row>
    <row r="2" spans="1:7" ht="15">
      <c r="A2" s="139" t="s">
        <v>81</v>
      </c>
      <c r="B2" s="139"/>
      <c r="C2" s="139"/>
      <c r="D2" s="139"/>
      <c r="E2" s="139"/>
      <c r="F2" s="139"/>
      <c r="G2" s="139"/>
    </row>
    <row r="3" spans="1:9" ht="18.75">
      <c r="A3" s="140" t="str">
        <f>UPPER(A2)</f>
        <v>CÁC DỰ ÁN ĐÃ CÓ TRONG KẾ HOẠCH ĐẦU TƯ CÔNG QUYẾT ĐỊNH SỐ 1390/QĐ-UBND NGÀY 31/7/2017 CỦA UBND TỈNH</v>
      </c>
      <c r="B3" s="140"/>
      <c r="C3" s="140"/>
      <c r="D3" s="140"/>
      <c r="E3" s="140"/>
      <c r="F3" s="140"/>
      <c r="G3" s="140"/>
      <c r="H3" s="1"/>
      <c r="I3" s="1"/>
    </row>
    <row r="4" spans="1:9" ht="18.75">
      <c r="A4" s="21"/>
      <c r="B4" s="21"/>
      <c r="C4" s="21"/>
      <c r="D4" s="21"/>
      <c r="E4" s="21"/>
      <c r="F4" s="21"/>
      <c r="G4" s="21"/>
      <c r="H4" s="1"/>
      <c r="I4" s="1"/>
    </row>
    <row r="5" spans="1:7" s="32" customFormat="1" ht="47.25">
      <c r="A5" s="15" t="s">
        <v>4</v>
      </c>
      <c r="B5" s="15" t="s">
        <v>5</v>
      </c>
      <c r="C5" s="20" t="s">
        <v>6</v>
      </c>
      <c r="D5" s="20" t="s">
        <v>12</v>
      </c>
      <c r="E5" s="30" t="s">
        <v>21</v>
      </c>
      <c r="F5" s="31" t="s">
        <v>13</v>
      </c>
      <c r="G5" s="20" t="s">
        <v>1</v>
      </c>
    </row>
    <row r="6" spans="1:7" s="11" customFormat="1" ht="110.25">
      <c r="A6" s="16">
        <v>1</v>
      </c>
      <c r="B6" s="25" t="s">
        <v>33</v>
      </c>
      <c r="C6" s="25" t="s">
        <v>34</v>
      </c>
      <c r="D6" s="28" t="s">
        <v>35</v>
      </c>
      <c r="E6" s="35">
        <v>1298</v>
      </c>
      <c r="F6" s="27"/>
      <c r="G6" s="16" t="s">
        <v>52</v>
      </c>
    </row>
    <row r="7" spans="1:7" s="11" customFormat="1" ht="78.75">
      <c r="A7" s="16">
        <v>2</v>
      </c>
      <c r="B7" s="25" t="s">
        <v>39</v>
      </c>
      <c r="C7" s="25" t="s">
        <v>40</v>
      </c>
      <c r="D7" s="28" t="s">
        <v>50</v>
      </c>
      <c r="E7" s="18">
        <v>500</v>
      </c>
      <c r="F7" s="27"/>
      <c r="G7" s="16" t="s">
        <v>54</v>
      </c>
    </row>
    <row r="8" spans="1:7" s="11" customFormat="1" ht="78.75">
      <c r="A8" s="16">
        <v>3</v>
      </c>
      <c r="B8" s="25" t="s">
        <v>41</v>
      </c>
      <c r="C8" s="25" t="s">
        <v>42</v>
      </c>
      <c r="D8" s="28" t="s">
        <v>43</v>
      </c>
      <c r="E8" s="18">
        <v>119</v>
      </c>
      <c r="F8" s="27"/>
      <c r="G8" s="16" t="s">
        <v>53</v>
      </c>
    </row>
    <row r="9" spans="1:7" s="11" customFormat="1" ht="63">
      <c r="A9" s="16">
        <v>4</v>
      </c>
      <c r="B9" s="25" t="s">
        <v>44</v>
      </c>
      <c r="C9" s="25" t="s">
        <v>45</v>
      </c>
      <c r="D9" s="28" t="s">
        <v>46</v>
      </c>
      <c r="E9" s="18">
        <v>125</v>
      </c>
      <c r="F9" s="27"/>
      <c r="G9" s="16" t="s">
        <v>53</v>
      </c>
    </row>
    <row r="10" spans="1:7" s="11" customFormat="1" ht="141.75">
      <c r="A10" s="16">
        <v>5</v>
      </c>
      <c r="B10" s="25" t="s">
        <v>47</v>
      </c>
      <c r="C10" s="25" t="s">
        <v>48</v>
      </c>
      <c r="D10" s="28" t="s">
        <v>49</v>
      </c>
      <c r="E10" s="18">
        <v>185.3</v>
      </c>
      <c r="F10" s="27"/>
      <c r="G10" s="16" t="s">
        <v>53</v>
      </c>
    </row>
    <row r="11" spans="1:7" s="11" customFormat="1" ht="63">
      <c r="A11" s="16">
        <v>6</v>
      </c>
      <c r="B11" s="23" t="s">
        <v>20</v>
      </c>
      <c r="C11" s="16" t="s">
        <v>9</v>
      </c>
      <c r="D11" s="16" t="s">
        <v>10</v>
      </c>
      <c r="E11" s="22">
        <v>630</v>
      </c>
      <c r="F11" s="27"/>
      <c r="G11" s="16" t="s">
        <v>56</v>
      </c>
    </row>
    <row r="12" spans="1:7" ht="15">
      <c r="A12" s="4"/>
      <c r="B12" s="5"/>
      <c r="C12" s="5"/>
      <c r="D12" s="4"/>
      <c r="E12" s="14"/>
      <c r="F12" s="6"/>
      <c r="G12" s="8"/>
    </row>
  </sheetData>
  <sheetProtection/>
  <mergeCells count="2">
    <mergeCell ref="A2:G2"/>
    <mergeCell ref="A3:G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83"/>
  <sheetViews>
    <sheetView tabSelected="1" view="pageBreakPreview" zoomScaleSheetLayoutView="100" zoomScalePageLayoutView="0" workbookViewId="0" topLeftCell="A1">
      <selection activeCell="F7" sqref="F7"/>
    </sheetView>
  </sheetViews>
  <sheetFormatPr defaultColWidth="9.00390625" defaultRowHeight="15.75"/>
  <cols>
    <col min="1" max="1" width="4.50390625" style="129" bestFit="1" customWidth="1"/>
    <col min="2" max="2" width="38.75390625" style="129" customWidth="1"/>
    <col min="3" max="3" width="27.75390625" style="130" customWidth="1"/>
    <col min="4" max="4" width="11.375" style="131" bestFit="1" customWidth="1"/>
    <col min="5" max="5" width="9.75390625" style="132" customWidth="1"/>
    <col min="6" max="6" width="16.00390625" style="95" customWidth="1"/>
    <col min="7" max="7" width="40.375" style="100" customWidth="1"/>
    <col min="8" max="8" width="0" style="95" hidden="1" customWidth="1"/>
    <col min="9" max="16384" width="9.00390625" style="95" customWidth="1"/>
  </cols>
  <sheetData>
    <row r="1" spans="1:10" ht="18.75">
      <c r="A1" s="154" t="s">
        <v>498</v>
      </c>
      <c r="B1" s="154"/>
      <c r="C1" s="154"/>
      <c r="D1" s="154"/>
      <c r="E1" s="154"/>
      <c r="F1" s="154"/>
      <c r="G1" s="154"/>
      <c r="H1" s="51"/>
      <c r="I1" s="51"/>
      <c r="J1" s="51"/>
    </row>
    <row r="2" spans="1:10" ht="18.75">
      <c r="A2" s="155" t="s">
        <v>508</v>
      </c>
      <c r="B2" s="155"/>
      <c r="C2" s="155"/>
      <c r="D2" s="155"/>
      <c r="E2" s="155"/>
      <c r="F2" s="155"/>
      <c r="G2" s="155"/>
      <c r="H2" s="51"/>
      <c r="I2" s="51"/>
      <c r="J2" s="51"/>
    </row>
    <row r="3" spans="1:10" ht="18.75">
      <c r="A3" s="96"/>
      <c r="B3" s="96"/>
      <c r="C3" s="96"/>
      <c r="D3" s="96"/>
      <c r="E3" s="96"/>
      <c r="F3" s="96"/>
      <c r="G3" s="96"/>
      <c r="H3" s="51"/>
      <c r="I3" s="51"/>
      <c r="J3" s="51"/>
    </row>
    <row r="4" spans="1:8" s="100" customFormat="1" ht="52.5" customHeight="1">
      <c r="A4" s="97" t="s">
        <v>4</v>
      </c>
      <c r="B4" s="97" t="s">
        <v>5</v>
      </c>
      <c r="C4" s="98" t="s">
        <v>6</v>
      </c>
      <c r="D4" s="98" t="s">
        <v>344</v>
      </c>
      <c r="E4" s="99" t="s">
        <v>366</v>
      </c>
      <c r="F4" s="98" t="s">
        <v>331</v>
      </c>
      <c r="G4" s="98" t="s">
        <v>184</v>
      </c>
      <c r="H4" s="100" t="s">
        <v>367</v>
      </c>
    </row>
    <row r="5" spans="1:7" s="100" customFormat="1" ht="28.5" customHeight="1">
      <c r="A5" s="97"/>
      <c r="B5" s="97" t="s">
        <v>123</v>
      </c>
      <c r="C5" s="98"/>
      <c r="D5" s="98"/>
      <c r="E5" s="101">
        <f>+E6+E28+E51+E66+E73+E78</f>
        <v>113531.79</v>
      </c>
      <c r="F5" s="98"/>
      <c r="G5" s="102"/>
    </row>
    <row r="6" spans="1:7" s="104" customFormat="1" ht="31.5">
      <c r="A6" s="98" t="s">
        <v>2</v>
      </c>
      <c r="B6" s="103" t="s">
        <v>368</v>
      </c>
      <c r="C6" s="98"/>
      <c r="D6" s="98"/>
      <c r="E6" s="101">
        <f>+SUM(E7:E27)</f>
        <v>64173.93</v>
      </c>
      <c r="F6" s="98"/>
      <c r="G6" s="102"/>
    </row>
    <row r="7" spans="1:10" s="104" customFormat="1" ht="118.5" customHeight="1">
      <c r="A7" s="50">
        <v>1</v>
      </c>
      <c r="B7" s="49" t="s">
        <v>365</v>
      </c>
      <c r="C7" s="50" t="s">
        <v>369</v>
      </c>
      <c r="D7" s="105" t="s">
        <v>345</v>
      </c>
      <c r="E7" s="106">
        <v>40000</v>
      </c>
      <c r="F7" s="50" t="s">
        <v>346</v>
      </c>
      <c r="G7" s="50" t="s">
        <v>493</v>
      </c>
      <c r="H7" s="108"/>
      <c r="I7" s="108"/>
      <c r="J7" s="108"/>
    </row>
    <row r="8" spans="1:7" s="104" customFormat="1" ht="55.5" customHeight="1">
      <c r="A8" s="50">
        <v>2</v>
      </c>
      <c r="B8" s="49" t="s">
        <v>281</v>
      </c>
      <c r="C8" s="50" t="s">
        <v>334</v>
      </c>
      <c r="D8" s="105" t="s">
        <v>282</v>
      </c>
      <c r="E8" s="109">
        <v>4000</v>
      </c>
      <c r="F8" s="50" t="s">
        <v>341</v>
      </c>
      <c r="G8" s="107" t="s">
        <v>283</v>
      </c>
    </row>
    <row r="9" spans="1:7" s="104" customFormat="1" ht="43.5" customHeight="1">
      <c r="A9" s="50">
        <v>3</v>
      </c>
      <c r="B9" s="49" t="s">
        <v>370</v>
      </c>
      <c r="C9" s="50" t="s">
        <v>371</v>
      </c>
      <c r="D9" s="105" t="s">
        <v>182</v>
      </c>
      <c r="E9" s="109">
        <v>600</v>
      </c>
      <c r="F9" s="50" t="s">
        <v>341</v>
      </c>
      <c r="G9" s="50" t="s">
        <v>372</v>
      </c>
    </row>
    <row r="10" spans="1:7" s="104" customFormat="1" ht="31.5">
      <c r="A10" s="50">
        <v>4</v>
      </c>
      <c r="B10" s="110" t="s">
        <v>373</v>
      </c>
      <c r="C10" s="50" t="s">
        <v>374</v>
      </c>
      <c r="D10" s="105" t="s">
        <v>278</v>
      </c>
      <c r="E10" s="109">
        <f>(600/75)*55</f>
        <v>440</v>
      </c>
      <c r="F10" s="50" t="s">
        <v>341</v>
      </c>
      <c r="G10" s="50" t="s">
        <v>375</v>
      </c>
    </row>
    <row r="11" spans="1:7" s="104" customFormat="1" ht="31.5">
      <c r="A11" s="50">
        <v>5</v>
      </c>
      <c r="B11" s="49" t="s">
        <v>376</v>
      </c>
      <c r="C11" s="50" t="s">
        <v>377</v>
      </c>
      <c r="D11" s="105" t="s">
        <v>182</v>
      </c>
      <c r="E11" s="109">
        <v>600</v>
      </c>
      <c r="F11" s="50" t="s">
        <v>341</v>
      </c>
      <c r="G11" s="50" t="s">
        <v>375</v>
      </c>
    </row>
    <row r="12" spans="1:7" s="104" customFormat="1" ht="31.5">
      <c r="A12" s="50">
        <v>6</v>
      </c>
      <c r="B12" s="110" t="s">
        <v>378</v>
      </c>
      <c r="C12" s="50" t="s">
        <v>379</v>
      </c>
      <c r="D12" s="105" t="s">
        <v>62</v>
      </c>
      <c r="E12" s="109">
        <f>(600/75)*60</f>
        <v>480</v>
      </c>
      <c r="F12" s="50" t="s">
        <v>341</v>
      </c>
      <c r="G12" s="50" t="s">
        <v>375</v>
      </c>
    </row>
    <row r="13" spans="1:7" s="104" customFormat="1" ht="63">
      <c r="A13" s="50">
        <v>7</v>
      </c>
      <c r="B13" s="49" t="s">
        <v>490</v>
      </c>
      <c r="C13" s="50" t="s">
        <v>8</v>
      </c>
      <c r="D13" s="50" t="s">
        <v>64</v>
      </c>
      <c r="E13" s="109">
        <v>960</v>
      </c>
      <c r="F13" s="50" t="s">
        <v>341</v>
      </c>
      <c r="G13" s="50" t="s">
        <v>332</v>
      </c>
    </row>
    <row r="14" spans="1:7" s="104" customFormat="1" ht="117" customHeight="1">
      <c r="A14" s="50">
        <v>8</v>
      </c>
      <c r="B14" s="49" t="s">
        <v>347</v>
      </c>
      <c r="C14" s="50" t="s">
        <v>180</v>
      </c>
      <c r="D14" s="50" t="s">
        <v>351</v>
      </c>
      <c r="E14" s="109">
        <v>800</v>
      </c>
      <c r="F14" s="50" t="s">
        <v>341</v>
      </c>
      <c r="G14" s="50" t="s">
        <v>494</v>
      </c>
    </row>
    <row r="15" spans="1:7" s="104" customFormat="1" ht="47.25">
      <c r="A15" s="50">
        <v>9</v>
      </c>
      <c r="B15" s="49" t="s">
        <v>380</v>
      </c>
      <c r="C15" s="50" t="s">
        <v>333</v>
      </c>
      <c r="D15" s="50" t="s">
        <v>273</v>
      </c>
      <c r="E15" s="109">
        <v>600</v>
      </c>
      <c r="F15" s="50" t="s">
        <v>341</v>
      </c>
      <c r="G15" s="50" t="s">
        <v>495</v>
      </c>
    </row>
    <row r="16" spans="1:7" s="104" customFormat="1" ht="126">
      <c r="A16" s="50">
        <v>10</v>
      </c>
      <c r="B16" s="111" t="s">
        <v>381</v>
      </c>
      <c r="C16" s="112" t="s">
        <v>382</v>
      </c>
      <c r="D16" s="113" t="s">
        <v>10</v>
      </c>
      <c r="E16" s="109">
        <v>466.93</v>
      </c>
      <c r="F16" s="50" t="s">
        <v>341</v>
      </c>
      <c r="G16" s="50" t="s">
        <v>496</v>
      </c>
    </row>
    <row r="17" spans="1:7" s="114" customFormat="1" ht="61.5" customHeight="1">
      <c r="A17" s="50">
        <v>11</v>
      </c>
      <c r="B17" s="49" t="s">
        <v>361</v>
      </c>
      <c r="C17" s="50" t="s">
        <v>288</v>
      </c>
      <c r="D17" s="50" t="s">
        <v>289</v>
      </c>
      <c r="E17" s="109">
        <v>264</v>
      </c>
      <c r="F17" s="50" t="s">
        <v>341</v>
      </c>
      <c r="G17" s="50" t="s">
        <v>350</v>
      </c>
    </row>
    <row r="18" spans="1:7" s="114" customFormat="1" ht="60.75" customHeight="1">
      <c r="A18" s="50">
        <v>12</v>
      </c>
      <c r="B18" s="49" t="s">
        <v>348</v>
      </c>
      <c r="C18" s="110" t="s">
        <v>349</v>
      </c>
      <c r="D18" s="105" t="s">
        <v>93</v>
      </c>
      <c r="E18" s="109">
        <v>500</v>
      </c>
      <c r="F18" s="50" t="s">
        <v>341</v>
      </c>
      <c r="G18" s="137" t="s">
        <v>482</v>
      </c>
    </row>
    <row r="19" spans="1:7" s="114" customFormat="1" ht="31.5">
      <c r="A19" s="50">
        <v>13</v>
      </c>
      <c r="B19" s="111" t="s">
        <v>383</v>
      </c>
      <c r="C19" s="115" t="s">
        <v>384</v>
      </c>
      <c r="D19" s="116" t="s">
        <v>182</v>
      </c>
      <c r="E19" s="109">
        <v>540</v>
      </c>
      <c r="F19" s="50" t="s">
        <v>341</v>
      </c>
      <c r="G19" s="50" t="s">
        <v>375</v>
      </c>
    </row>
    <row r="20" spans="1:7" s="114" customFormat="1" ht="31.5">
      <c r="A20" s="50">
        <v>14</v>
      </c>
      <c r="B20" s="111" t="s">
        <v>385</v>
      </c>
      <c r="C20" s="116" t="s">
        <v>386</v>
      </c>
      <c r="D20" s="116" t="s">
        <v>479</v>
      </c>
      <c r="E20" s="109">
        <v>100</v>
      </c>
      <c r="F20" s="50" t="s">
        <v>341</v>
      </c>
      <c r="G20" s="50" t="s">
        <v>499</v>
      </c>
    </row>
    <row r="21" spans="1:7" s="114" customFormat="1" ht="47.25">
      <c r="A21" s="50">
        <v>15</v>
      </c>
      <c r="B21" s="111" t="s">
        <v>387</v>
      </c>
      <c r="C21" s="116" t="s">
        <v>388</v>
      </c>
      <c r="D21" s="116" t="s">
        <v>480</v>
      </c>
      <c r="E21" s="109">
        <v>635</v>
      </c>
      <c r="F21" s="50" t="s">
        <v>341</v>
      </c>
      <c r="G21" s="50" t="s">
        <v>497</v>
      </c>
    </row>
    <row r="22" spans="1:7" s="114" customFormat="1" ht="31.5">
      <c r="A22" s="50">
        <v>16</v>
      </c>
      <c r="B22" s="111" t="s">
        <v>389</v>
      </c>
      <c r="C22" s="116" t="s">
        <v>390</v>
      </c>
      <c r="D22" s="116" t="s">
        <v>289</v>
      </c>
      <c r="E22" s="109">
        <v>180</v>
      </c>
      <c r="F22" s="50" t="s">
        <v>341</v>
      </c>
      <c r="G22" s="50" t="s">
        <v>483</v>
      </c>
    </row>
    <row r="23" spans="1:7" s="114" customFormat="1" ht="60.75" customHeight="1">
      <c r="A23" s="50">
        <v>17</v>
      </c>
      <c r="B23" s="117" t="s">
        <v>391</v>
      </c>
      <c r="C23" s="118" t="s">
        <v>392</v>
      </c>
      <c r="D23" s="118" t="s">
        <v>393</v>
      </c>
      <c r="E23" s="119">
        <v>3558</v>
      </c>
      <c r="F23" s="118" t="s">
        <v>341</v>
      </c>
      <c r="G23" s="50" t="s">
        <v>483</v>
      </c>
    </row>
    <row r="24" spans="1:7" s="114" customFormat="1" ht="60.75" customHeight="1">
      <c r="A24" s="50">
        <v>18</v>
      </c>
      <c r="B24" s="117" t="s">
        <v>394</v>
      </c>
      <c r="C24" s="50" t="s">
        <v>395</v>
      </c>
      <c r="D24" s="50" t="s">
        <v>396</v>
      </c>
      <c r="E24" s="119">
        <v>1050</v>
      </c>
      <c r="F24" s="118" t="s">
        <v>341</v>
      </c>
      <c r="G24" s="118" t="s">
        <v>397</v>
      </c>
    </row>
    <row r="25" spans="1:7" s="114" customFormat="1" ht="60.75" customHeight="1">
      <c r="A25" s="50">
        <v>19</v>
      </c>
      <c r="B25" s="117" t="s">
        <v>398</v>
      </c>
      <c r="C25" s="50" t="s">
        <v>399</v>
      </c>
      <c r="D25" s="50" t="s">
        <v>400</v>
      </c>
      <c r="E25" s="119">
        <v>1925</v>
      </c>
      <c r="F25" s="118" t="s">
        <v>341</v>
      </c>
      <c r="G25" s="118" t="s">
        <v>397</v>
      </c>
    </row>
    <row r="26" spans="1:7" s="114" customFormat="1" ht="60.75" customHeight="1">
      <c r="A26" s="50">
        <v>20</v>
      </c>
      <c r="B26" s="117" t="s">
        <v>401</v>
      </c>
      <c r="C26" s="50" t="s">
        <v>395</v>
      </c>
      <c r="D26" s="50" t="s">
        <v>402</v>
      </c>
      <c r="E26" s="119">
        <v>5425</v>
      </c>
      <c r="F26" s="118" t="s">
        <v>341</v>
      </c>
      <c r="G26" s="118" t="s">
        <v>397</v>
      </c>
    </row>
    <row r="27" spans="1:8" s="104" customFormat="1" ht="31.5">
      <c r="A27" s="50">
        <v>21</v>
      </c>
      <c r="B27" s="117" t="s">
        <v>403</v>
      </c>
      <c r="C27" s="50" t="s">
        <v>404</v>
      </c>
      <c r="D27" s="50" t="s">
        <v>405</v>
      </c>
      <c r="E27" s="119">
        <v>1050</v>
      </c>
      <c r="F27" s="118" t="s">
        <v>341</v>
      </c>
      <c r="G27" s="118" t="s">
        <v>397</v>
      </c>
      <c r="H27" s="104">
        <v>21</v>
      </c>
    </row>
    <row r="28" spans="1:7" s="104" customFormat="1" ht="15.75">
      <c r="A28" s="98" t="s">
        <v>3</v>
      </c>
      <c r="B28" s="103" t="s">
        <v>406</v>
      </c>
      <c r="C28" s="98"/>
      <c r="D28" s="98"/>
      <c r="E28" s="120">
        <f>+SUM(E29:E50)</f>
        <v>24657.859999999997</v>
      </c>
      <c r="F28" s="98"/>
      <c r="G28" s="107"/>
    </row>
    <row r="29" spans="1:8" s="104" customFormat="1" ht="63">
      <c r="A29" s="50">
        <v>22</v>
      </c>
      <c r="B29" s="49" t="s">
        <v>83</v>
      </c>
      <c r="C29" s="50" t="s">
        <v>101</v>
      </c>
      <c r="D29" s="50" t="s">
        <v>182</v>
      </c>
      <c r="E29" s="121">
        <v>1000</v>
      </c>
      <c r="F29" s="50" t="s">
        <v>341</v>
      </c>
      <c r="G29" s="107" t="s">
        <v>492</v>
      </c>
      <c r="H29" s="104">
        <v>1</v>
      </c>
    </row>
    <row r="30" spans="1:8" s="104" customFormat="1" ht="78.75">
      <c r="A30" s="50">
        <v>23</v>
      </c>
      <c r="B30" s="110" t="s">
        <v>292</v>
      </c>
      <c r="C30" s="50" t="s">
        <v>293</v>
      </c>
      <c r="D30" s="50" t="s">
        <v>407</v>
      </c>
      <c r="E30" s="122">
        <v>99.8</v>
      </c>
      <c r="F30" s="50" t="s">
        <v>341</v>
      </c>
      <c r="G30" s="50" t="s">
        <v>354</v>
      </c>
      <c r="H30" s="104">
        <v>2</v>
      </c>
    </row>
    <row r="31" spans="1:8" s="104" customFormat="1" ht="63">
      <c r="A31" s="50">
        <v>24</v>
      </c>
      <c r="B31" s="49" t="s">
        <v>408</v>
      </c>
      <c r="C31" s="50" t="s">
        <v>311</v>
      </c>
      <c r="D31" s="50" t="s">
        <v>312</v>
      </c>
      <c r="E31" s="109">
        <v>300</v>
      </c>
      <c r="F31" s="50" t="s">
        <v>341</v>
      </c>
      <c r="G31" s="50" t="s">
        <v>313</v>
      </c>
      <c r="H31" s="104">
        <v>3</v>
      </c>
    </row>
    <row r="32" spans="1:8" s="104" customFormat="1" ht="63">
      <c r="A32" s="50">
        <v>25</v>
      </c>
      <c r="B32" s="49" t="s">
        <v>325</v>
      </c>
      <c r="C32" s="50" t="s">
        <v>326</v>
      </c>
      <c r="D32" s="50" t="s">
        <v>298</v>
      </c>
      <c r="E32" s="109">
        <v>500</v>
      </c>
      <c r="F32" s="50" t="s">
        <v>341</v>
      </c>
      <c r="G32" s="50" t="s">
        <v>500</v>
      </c>
      <c r="H32" s="104">
        <v>4</v>
      </c>
    </row>
    <row r="33" spans="1:8" s="104" customFormat="1" ht="78.75">
      <c r="A33" s="50">
        <v>26</v>
      </c>
      <c r="B33" s="49" t="s">
        <v>337</v>
      </c>
      <c r="C33" s="50" t="s">
        <v>90</v>
      </c>
      <c r="D33" s="50" t="s">
        <v>338</v>
      </c>
      <c r="E33" s="121">
        <v>4000</v>
      </c>
      <c r="F33" s="50" t="s">
        <v>341</v>
      </c>
      <c r="G33" s="50" t="s">
        <v>335</v>
      </c>
      <c r="H33" s="104">
        <v>5</v>
      </c>
    </row>
    <row r="34" spans="1:8" s="104" customFormat="1" ht="47.25">
      <c r="A34" s="50">
        <v>27</v>
      </c>
      <c r="B34" s="49" t="s">
        <v>301</v>
      </c>
      <c r="C34" s="50" t="s">
        <v>104</v>
      </c>
      <c r="D34" s="50" t="s">
        <v>302</v>
      </c>
      <c r="E34" s="109">
        <v>2000</v>
      </c>
      <c r="F34" s="50" t="s">
        <v>341</v>
      </c>
      <c r="G34" s="123" t="s">
        <v>303</v>
      </c>
      <c r="H34" s="104">
        <v>6</v>
      </c>
    </row>
    <row r="35" spans="1:8" s="104" customFormat="1" ht="121.5" customHeight="1">
      <c r="A35" s="50">
        <v>28</v>
      </c>
      <c r="B35" s="138" t="s">
        <v>409</v>
      </c>
      <c r="C35" s="46" t="s">
        <v>353</v>
      </c>
      <c r="D35" s="124" t="s">
        <v>352</v>
      </c>
      <c r="E35" s="106">
        <v>300</v>
      </c>
      <c r="F35" s="50" t="s">
        <v>341</v>
      </c>
      <c r="G35" s="46" t="s">
        <v>484</v>
      </c>
      <c r="H35" s="104">
        <v>7</v>
      </c>
    </row>
    <row r="36" spans="1:8" s="104" customFormat="1" ht="31.5">
      <c r="A36" s="50">
        <v>29</v>
      </c>
      <c r="B36" s="49" t="s">
        <v>410</v>
      </c>
      <c r="C36" s="50" t="s">
        <v>411</v>
      </c>
      <c r="D36" s="50" t="s">
        <v>412</v>
      </c>
      <c r="E36" s="125">
        <v>1100</v>
      </c>
      <c r="F36" s="50" t="s">
        <v>84</v>
      </c>
      <c r="G36" s="123" t="s">
        <v>413</v>
      </c>
      <c r="H36" s="104">
        <v>8</v>
      </c>
    </row>
    <row r="37" spans="1:8" s="104" customFormat="1" ht="84" customHeight="1">
      <c r="A37" s="50">
        <v>30</v>
      </c>
      <c r="B37" s="110" t="s">
        <v>491</v>
      </c>
      <c r="C37" s="50" t="s">
        <v>294</v>
      </c>
      <c r="D37" s="50" t="s">
        <v>295</v>
      </c>
      <c r="E37" s="109">
        <v>280</v>
      </c>
      <c r="F37" s="50" t="s">
        <v>341</v>
      </c>
      <c r="G37" s="50" t="s">
        <v>501</v>
      </c>
      <c r="H37" s="104">
        <v>9</v>
      </c>
    </row>
    <row r="38" spans="1:8" s="104" customFormat="1" ht="63">
      <c r="A38" s="50">
        <v>31</v>
      </c>
      <c r="B38" s="110" t="s">
        <v>296</v>
      </c>
      <c r="C38" s="50" t="s">
        <v>324</v>
      </c>
      <c r="D38" s="50" t="s">
        <v>297</v>
      </c>
      <c r="E38" s="109">
        <v>300</v>
      </c>
      <c r="F38" s="50" t="s">
        <v>341</v>
      </c>
      <c r="G38" s="50" t="s">
        <v>502</v>
      </c>
      <c r="H38" s="104">
        <v>10</v>
      </c>
    </row>
    <row r="39" spans="1:8" s="104" customFormat="1" ht="63">
      <c r="A39" s="50">
        <v>32</v>
      </c>
      <c r="B39" s="49" t="s">
        <v>307</v>
      </c>
      <c r="C39" s="50" t="s">
        <v>308</v>
      </c>
      <c r="D39" s="50" t="s">
        <v>309</v>
      </c>
      <c r="E39" s="109">
        <v>1000</v>
      </c>
      <c r="F39" s="50" t="s">
        <v>341</v>
      </c>
      <c r="G39" s="50" t="s">
        <v>310</v>
      </c>
      <c r="H39" s="104">
        <v>11</v>
      </c>
    </row>
    <row r="40" spans="1:8" s="104" customFormat="1" ht="47.25">
      <c r="A40" s="50">
        <v>33</v>
      </c>
      <c r="B40" s="110" t="s">
        <v>414</v>
      </c>
      <c r="C40" s="50" t="s">
        <v>327</v>
      </c>
      <c r="D40" s="50" t="s">
        <v>415</v>
      </c>
      <c r="E40" s="109">
        <v>250</v>
      </c>
      <c r="F40" s="50" t="s">
        <v>341</v>
      </c>
      <c r="G40" s="50" t="s">
        <v>503</v>
      </c>
      <c r="H40" s="104">
        <v>12</v>
      </c>
    </row>
    <row r="41" spans="1:8" s="104" customFormat="1" ht="134.25" customHeight="1">
      <c r="A41" s="50">
        <v>34</v>
      </c>
      <c r="B41" s="49" t="s">
        <v>416</v>
      </c>
      <c r="C41" s="50" t="s">
        <v>342</v>
      </c>
      <c r="D41" s="50" t="s">
        <v>339</v>
      </c>
      <c r="E41" s="109">
        <v>5000</v>
      </c>
      <c r="F41" s="50" t="s">
        <v>341</v>
      </c>
      <c r="G41" s="107" t="s">
        <v>504</v>
      </c>
      <c r="H41" s="104">
        <v>13</v>
      </c>
    </row>
    <row r="42" spans="1:8" s="104" customFormat="1" ht="50.25" customHeight="1">
      <c r="A42" s="50">
        <v>35</v>
      </c>
      <c r="B42" s="49" t="s">
        <v>417</v>
      </c>
      <c r="C42" s="50" t="s">
        <v>284</v>
      </c>
      <c r="D42" s="50" t="s">
        <v>285</v>
      </c>
      <c r="E42" s="121">
        <v>5800</v>
      </c>
      <c r="F42" s="50" t="s">
        <v>341</v>
      </c>
      <c r="G42" s="50" t="s">
        <v>286</v>
      </c>
      <c r="H42" s="104">
        <v>14</v>
      </c>
    </row>
    <row r="43" spans="1:8" s="104" customFormat="1" ht="31.5">
      <c r="A43" s="50">
        <v>36</v>
      </c>
      <c r="B43" s="49" t="s">
        <v>355</v>
      </c>
      <c r="C43" s="50" t="s">
        <v>349</v>
      </c>
      <c r="D43" s="50" t="s">
        <v>356</v>
      </c>
      <c r="E43" s="121">
        <v>900</v>
      </c>
      <c r="F43" s="50" t="s">
        <v>341</v>
      </c>
      <c r="G43" s="50" t="s">
        <v>357</v>
      </c>
      <c r="H43" s="104">
        <v>15</v>
      </c>
    </row>
    <row r="44" spans="1:8" s="104" customFormat="1" ht="47.25">
      <c r="A44" s="50">
        <v>37</v>
      </c>
      <c r="B44" s="49" t="s">
        <v>418</v>
      </c>
      <c r="C44" s="50" t="s">
        <v>419</v>
      </c>
      <c r="D44" s="50" t="s">
        <v>420</v>
      </c>
      <c r="E44" s="121">
        <v>250</v>
      </c>
      <c r="F44" s="50" t="s">
        <v>341</v>
      </c>
      <c r="G44" s="50" t="s">
        <v>421</v>
      </c>
      <c r="H44" s="104">
        <v>16</v>
      </c>
    </row>
    <row r="45" spans="1:8" s="104" customFormat="1" ht="47.25">
      <c r="A45" s="50">
        <v>38</v>
      </c>
      <c r="B45" s="110" t="s">
        <v>422</v>
      </c>
      <c r="C45" s="50" t="s">
        <v>423</v>
      </c>
      <c r="D45" s="50" t="s">
        <v>424</v>
      </c>
      <c r="E45" s="126">
        <v>342</v>
      </c>
      <c r="F45" s="50" t="s">
        <v>341</v>
      </c>
      <c r="G45" s="50" t="s">
        <v>485</v>
      </c>
      <c r="H45" s="104">
        <v>17</v>
      </c>
    </row>
    <row r="46" spans="1:8" s="104" customFormat="1" ht="110.25">
      <c r="A46" s="50">
        <v>39</v>
      </c>
      <c r="B46" s="49" t="s">
        <v>425</v>
      </c>
      <c r="C46" s="50" t="s">
        <v>426</v>
      </c>
      <c r="D46" s="50" t="s">
        <v>427</v>
      </c>
      <c r="E46" s="121">
        <v>226.26</v>
      </c>
      <c r="F46" s="50" t="s">
        <v>341</v>
      </c>
      <c r="G46" s="50" t="s">
        <v>486</v>
      </c>
      <c r="H46" s="104">
        <v>18</v>
      </c>
    </row>
    <row r="47" spans="1:8" s="104" customFormat="1" ht="31.5">
      <c r="A47" s="50">
        <v>40</v>
      </c>
      <c r="B47" s="49" t="s">
        <v>428</v>
      </c>
      <c r="C47" s="50" t="s">
        <v>429</v>
      </c>
      <c r="D47" s="50" t="s">
        <v>481</v>
      </c>
      <c r="E47" s="121">
        <v>198</v>
      </c>
      <c r="F47" s="50" t="s">
        <v>341</v>
      </c>
      <c r="G47" s="50" t="s">
        <v>357</v>
      </c>
      <c r="H47" s="104">
        <v>19</v>
      </c>
    </row>
    <row r="48" spans="1:8" s="104" customFormat="1" ht="31.5">
      <c r="A48" s="50">
        <v>41</v>
      </c>
      <c r="B48" s="49" t="s">
        <v>430</v>
      </c>
      <c r="C48" s="50" t="s">
        <v>429</v>
      </c>
      <c r="D48" s="50" t="s">
        <v>481</v>
      </c>
      <c r="E48" s="121">
        <v>198</v>
      </c>
      <c r="F48" s="50" t="s">
        <v>341</v>
      </c>
      <c r="G48" s="50" t="s">
        <v>357</v>
      </c>
      <c r="H48" s="104">
        <v>20</v>
      </c>
    </row>
    <row r="49" spans="1:8" s="104" customFormat="1" ht="88.5" customHeight="1">
      <c r="A49" s="50">
        <v>42</v>
      </c>
      <c r="B49" s="49" t="s">
        <v>431</v>
      </c>
      <c r="C49" s="50" t="s">
        <v>432</v>
      </c>
      <c r="D49" s="50" t="s">
        <v>477</v>
      </c>
      <c r="E49" s="121">
        <v>297</v>
      </c>
      <c r="F49" s="50" t="s">
        <v>341</v>
      </c>
      <c r="G49" s="50" t="s">
        <v>433</v>
      </c>
      <c r="H49" s="104">
        <v>21</v>
      </c>
    </row>
    <row r="50" spans="1:8" s="104" customFormat="1" ht="63">
      <c r="A50" s="50">
        <v>43</v>
      </c>
      <c r="B50" s="49" t="s">
        <v>434</v>
      </c>
      <c r="C50" s="50" t="s">
        <v>429</v>
      </c>
      <c r="D50" s="50" t="s">
        <v>478</v>
      </c>
      <c r="E50" s="121">
        <v>316.79999999999995</v>
      </c>
      <c r="F50" s="50" t="s">
        <v>341</v>
      </c>
      <c r="G50" s="50" t="s">
        <v>435</v>
      </c>
      <c r="H50" s="104">
        <v>22</v>
      </c>
    </row>
    <row r="51" spans="1:7" s="104" customFormat="1" ht="15.75">
      <c r="A51" s="98" t="s">
        <v>22</v>
      </c>
      <c r="B51" s="156" t="s">
        <v>436</v>
      </c>
      <c r="C51" s="157"/>
      <c r="D51" s="50"/>
      <c r="E51" s="120">
        <f>+SUM(E52:E65)</f>
        <v>22140</v>
      </c>
      <c r="F51" s="50"/>
      <c r="G51" s="105"/>
    </row>
    <row r="52" spans="1:8" s="104" customFormat="1" ht="47.25">
      <c r="A52" s="50">
        <v>44</v>
      </c>
      <c r="B52" s="49" t="s">
        <v>437</v>
      </c>
      <c r="C52" s="50" t="s">
        <v>304</v>
      </c>
      <c r="D52" s="50" t="s">
        <v>305</v>
      </c>
      <c r="E52" s="109">
        <v>3050.6</v>
      </c>
      <c r="F52" s="50" t="s">
        <v>341</v>
      </c>
      <c r="G52" s="50" t="s">
        <v>306</v>
      </c>
      <c r="H52" s="104">
        <v>1</v>
      </c>
    </row>
    <row r="53" spans="1:8" s="104" customFormat="1" ht="31.5">
      <c r="A53" s="50">
        <v>45</v>
      </c>
      <c r="B53" s="49" t="s">
        <v>438</v>
      </c>
      <c r="C53" s="50" t="s">
        <v>359</v>
      </c>
      <c r="D53" s="50" t="s">
        <v>439</v>
      </c>
      <c r="E53" s="109">
        <v>400</v>
      </c>
      <c r="F53" s="50" t="s">
        <v>341</v>
      </c>
      <c r="G53" s="50" t="s">
        <v>357</v>
      </c>
      <c r="H53" s="104">
        <v>2</v>
      </c>
    </row>
    <row r="54" spans="1:8" s="104" customFormat="1" ht="35.25" customHeight="1">
      <c r="A54" s="50">
        <v>46</v>
      </c>
      <c r="B54" s="49" t="s">
        <v>279</v>
      </c>
      <c r="C54" s="50" t="s">
        <v>276</v>
      </c>
      <c r="D54" s="50" t="s">
        <v>126</v>
      </c>
      <c r="E54" s="109">
        <v>500</v>
      </c>
      <c r="F54" s="50" t="s">
        <v>341</v>
      </c>
      <c r="G54" s="107" t="s">
        <v>280</v>
      </c>
      <c r="H54" s="104">
        <v>3</v>
      </c>
    </row>
    <row r="55" spans="1:8" s="104" customFormat="1" ht="31.5">
      <c r="A55" s="50">
        <v>47</v>
      </c>
      <c r="B55" s="110" t="s">
        <v>440</v>
      </c>
      <c r="C55" s="50" t="s">
        <v>277</v>
      </c>
      <c r="D55" s="105" t="s">
        <v>441</v>
      </c>
      <c r="E55" s="109">
        <v>1500</v>
      </c>
      <c r="F55" s="50" t="s">
        <v>341</v>
      </c>
      <c r="G55" s="107" t="s">
        <v>280</v>
      </c>
      <c r="H55" s="104">
        <v>4</v>
      </c>
    </row>
    <row r="56" spans="1:8" s="104" customFormat="1" ht="31.5">
      <c r="A56" s="50">
        <v>48</v>
      </c>
      <c r="B56" s="49" t="s">
        <v>287</v>
      </c>
      <c r="C56" s="50" t="s">
        <v>322</v>
      </c>
      <c r="D56" s="50" t="s">
        <v>278</v>
      </c>
      <c r="E56" s="109">
        <v>200</v>
      </c>
      <c r="F56" s="50" t="s">
        <v>341</v>
      </c>
      <c r="G56" s="107" t="s">
        <v>280</v>
      </c>
      <c r="H56" s="104">
        <v>5</v>
      </c>
    </row>
    <row r="57" spans="1:8" s="104" customFormat="1" ht="63">
      <c r="A57" s="50">
        <v>49</v>
      </c>
      <c r="B57" s="49" t="s">
        <v>364</v>
      </c>
      <c r="C57" s="50" t="s">
        <v>314</v>
      </c>
      <c r="D57" s="105" t="s">
        <v>317</v>
      </c>
      <c r="E57" s="109">
        <v>1200</v>
      </c>
      <c r="F57" s="50" t="s">
        <v>341</v>
      </c>
      <c r="G57" s="107" t="s">
        <v>505</v>
      </c>
      <c r="H57" s="104">
        <v>6</v>
      </c>
    </row>
    <row r="58" spans="1:8" s="104" customFormat="1" ht="63">
      <c r="A58" s="50">
        <v>50</v>
      </c>
      <c r="B58" s="49" t="s">
        <v>363</v>
      </c>
      <c r="C58" s="50" t="s">
        <v>315</v>
      </c>
      <c r="D58" s="105" t="s">
        <v>316</v>
      </c>
      <c r="E58" s="109">
        <v>2400</v>
      </c>
      <c r="F58" s="50" t="s">
        <v>341</v>
      </c>
      <c r="G58" s="107" t="s">
        <v>505</v>
      </c>
      <c r="H58" s="104">
        <v>7</v>
      </c>
    </row>
    <row r="59" spans="1:8" s="104" customFormat="1" ht="78.75">
      <c r="A59" s="50">
        <v>51</v>
      </c>
      <c r="B59" s="49" t="s">
        <v>318</v>
      </c>
      <c r="C59" s="50" t="s">
        <v>319</v>
      </c>
      <c r="D59" s="105" t="s">
        <v>320</v>
      </c>
      <c r="E59" s="109">
        <v>300</v>
      </c>
      <c r="F59" s="50" t="s">
        <v>341</v>
      </c>
      <c r="G59" s="107" t="s">
        <v>321</v>
      </c>
      <c r="H59" s="104">
        <v>8</v>
      </c>
    </row>
    <row r="60" spans="1:8" s="104" customFormat="1" ht="130.5" customHeight="1">
      <c r="A60" s="50">
        <v>52</v>
      </c>
      <c r="B60" s="110" t="s">
        <v>328</v>
      </c>
      <c r="C60" s="50" t="s">
        <v>329</v>
      </c>
      <c r="D60" s="50" t="s">
        <v>330</v>
      </c>
      <c r="E60" s="109">
        <v>300</v>
      </c>
      <c r="F60" s="50" t="s">
        <v>341</v>
      </c>
      <c r="G60" s="50" t="s">
        <v>336</v>
      </c>
      <c r="H60" s="104">
        <v>9</v>
      </c>
    </row>
    <row r="61" spans="1:8" s="104" customFormat="1" ht="54" customHeight="1">
      <c r="A61" s="50">
        <v>53</v>
      </c>
      <c r="B61" s="110" t="s">
        <v>442</v>
      </c>
      <c r="C61" s="50" t="s">
        <v>443</v>
      </c>
      <c r="D61" s="50" t="s">
        <v>340</v>
      </c>
      <c r="E61" s="109">
        <v>1500</v>
      </c>
      <c r="F61" s="50" t="s">
        <v>341</v>
      </c>
      <c r="G61" s="50" t="s">
        <v>485</v>
      </c>
      <c r="H61" s="104">
        <v>10</v>
      </c>
    </row>
    <row r="62" spans="1:8" s="104" customFormat="1" ht="54" customHeight="1">
      <c r="A62" s="50">
        <v>54</v>
      </c>
      <c r="B62" s="110" t="s">
        <v>444</v>
      </c>
      <c r="C62" s="50" t="s">
        <v>423</v>
      </c>
      <c r="D62" s="50" t="s">
        <v>481</v>
      </c>
      <c r="E62" s="126">
        <v>201</v>
      </c>
      <c r="F62" s="50" t="s">
        <v>341</v>
      </c>
      <c r="G62" s="50" t="s">
        <v>485</v>
      </c>
      <c r="H62" s="104">
        <v>11</v>
      </c>
    </row>
    <row r="63" spans="1:8" s="104" customFormat="1" ht="48.75" customHeight="1">
      <c r="A63" s="50">
        <v>55</v>
      </c>
      <c r="B63" s="110" t="s">
        <v>445</v>
      </c>
      <c r="C63" s="50" t="s">
        <v>446</v>
      </c>
      <c r="D63" s="50" t="s">
        <v>481</v>
      </c>
      <c r="E63" s="126">
        <v>101</v>
      </c>
      <c r="F63" s="50" t="s">
        <v>341</v>
      </c>
      <c r="G63" s="50" t="s">
        <v>483</v>
      </c>
      <c r="H63" s="104">
        <v>12</v>
      </c>
    </row>
    <row r="64" spans="1:8" s="104" customFormat="1" ht="87" customHeight="1">
      <c r="A64" s="50">
        <v>56</v>
      </c>
      <c r="B64" s="110" t="s">
        <v>447</v>
      </c>
      <c r="C64" s="50" t="s">
        <v>448</v>
      </c>
      <c r="D64" s="50" t="s">
        <v>449</v>
      </c>
      <c r="E64" s="121">
        <v>5933.4</v>
      </c>
      <c r="F64" s="50" t="s">
        <v>341</v>
      </c>
      <c r="G64" s="50" t="s">
        <v>487</v>
      </c>
      <c r="H64" s="104">
        <v>13</v>
      </c>
    </row>
    <row r="65" spans="1:8" s="104" customFormat="1" ht="63">
      <c r="A65" s="50">
        <v>57</v>
      </c>
      <c r="B65" s="110" t="s">
        <v>450</v>
      </c>
      <c r="C65" s="50" t="s">
        <v>451</v>
      </c>
      <c r="D65" s="50" t="s">
        <v>452</v>
      </c>
      <c r="E65" s="121">
        <v>4554</v>
      </c>
      <c r="F65" s="50" t="s">
        <v>341</v>
      </c>
      <c r="G65" s="50" t="s">
        <v>453</v>
      </c>
      <c r="H65" s="104">
        <v>14</v>
      </c>
    </row>
    <row r="66" spans="1:7" s="104" customFormat="1" ht="38.25" customHeight="1">
      <c r="A66" s="98" t="s">
        <v>23</v>
      </c>
      <c r="B66" s="103" t="s">
        <v>454</v>
      </c>
      <c r="C66" s="50"/>
      <c r="D66" s="50"/>
      <c r="E66" s="101">
        <f>+SUM(E67:E72)</f>
        <v>1680</v>
      </c>
      <c r="F66" s="50"/>
      <c r="G66" s="102"/>
    </row>
    <row r="67" spans="1:8" s="104" customFormat="1" ht="31.5">
      <c r="A67" s="50">
        <v>58</v>
      </c>
      <c r="B67" s="110" t="s">
        <v>360</v>
      </c>
      <c r="C67" s="50" t="s">
        <v>288</v>
      </c>
      <c r="D67" s="50" t="s">
        <v>358</v>
      </c>
      <c r="E67" s="109">
        <v>80</v>
      </c>
      <c r="F67" s="50" t="s">
        <v>341</v>
      </c>
      <c r="G67" s="50" t="s">
        <v>483</v>
      </c>
      <c r="H67" s="104">
        <v>1</v>
      </c>
    </row>
    <row r="68" spans="1:8" s="104" customFormat="1" ht="47.25">
      <c r="A68" s="50">
        <v>59</v>
      </c>
      <c r="B68" s="49" t="s">
        <v>455</v>
      </c>
      <c r="C68" s="50" t="s">
        <v>275</v>
      </c>
      <c r="D68" s="50" t="s">
        <v>274</v>
      </c>
      <c r="E68" s="109">
        <v>630</v>
      </c>
      <c r="F68" s="50" t="s">
        <v>341</v>
      </c>
      <c r="G68" s="50" t="s">
        <v>485</v>
      </c>
      <c r="H68" s="104">
        <v>2</v>
      </c>
    </row>
    <row r="69" spans="1:8" s="104" customFormat="1" ht="47.25">
      <c r="A69" s="50">
        <v>60</v>
      </c>
      <c r="B69" s="49" t="s">
        <v>362</v>
      </c>
      <c r="C69" s="50" t="s">
        <v>290</v>
      </c>
      <c r="D69" s="50" t="s">
        <v>291</v>
      </c>
      <c r="E69" s="109">
        <v>250</v>
      </c>
      <c r="F69" s="50" t="s">
        <v>341</v>
      </c>
      <c r="G69" s="50" t="s">
        <v>485</v>
      </c>
      <c r="H69" s="104">
        <v>3</v>
      </c>
    </row>
    <row r="70" spans="1:8" s="104" customFormat="1" ht="31.5">
      <c r="A70" s="50">
        <v>61</v>
      </c>
      <c r="B70" s="49" t="s">
        <v>299</v>
      </c>
      <c r="C70" s="50" t="s">
        <v>382</v>
      </c>
      <c r="D70" s="50" t="s">
        <v>300</v>
      </c>
      <c r="E70" s="109">
        <v>500</v>
      </c>
      <c r="F70" s="50" t="s">
        <v>341</v>
      </c>
      <c r="G70" s="50" t="s">
        <v>456</v>
      </c>
      <c r="H70" s="104">
        <v>4</v>
      </c>
    </row>
    <row r="71" spans="1:8" s="104" customFormat="1" ht="47.25">
      <c r="A71" s="50">
        <v>62</v>
      </c>
      <c r="B71" s="110" t="s">
        <v>489</v>
      </c>
      <c r="C71" s="50" t="s">
        <v>323</v>
      </c>
      <c r="D71" s="50" t="s">
        <v>457</v>
      </c>
      <c r="E71" s="109">
        <v>180</v>
      </c>
      <c r="F71" s="50" t="s">
        <v>341</v>
      </c>
      <c r="G71" s="50" t="s">
        <v>485</v>
      </c>
      <c r="H71" s="104">
        <v>5</v>
      </c>
    </row>
    <row r="72" spans="1:8" s="104" customFormat="1" ht="47.25">
      <c r="A72" s="50">
        <v>63</v>
      </c>
      <c r="B72" s="110" t="s">
        <v>458</v>
      </c>
      <c r="C72" s="50" t="s">
        <v>459</v>
      </c>
      <c r="D72" s="50" t="s">
        <v>476</v>
      </c>
      <c r="E72" s="109">
        <v>40</v>
      </c>
      <c r="F72" s="50" t="s">
        <v>341</v>
      </c>
      <c r="G72" s="50" t="s">
        <v>488</v>
      </c>
      <c r="H72" s="104">
        <v>6</v>
      </c>
    </row>
    <row r="73" spans="1:7" s="104" customFormat="1" ht="15.75">
      <c r="A73" s="98" t="s">
        <v>24</v>
      </c>
      <c r="B73" s="103" t="s">
        <v>460</v>
      </c>
      <c r="C73" s="50"/>
      <c r="D73" s="50"/>
      <c r="E73" s="101">
        <f>+SUM(E74:E77)</f>
        <v>850</v>
      </c>
      <c r="F73" s="50"/>
      <c r="G73" s="102"/>
    </row>
    <row r="74" spans="1:8" s="104" customFormat="1" ht="31.5">
      <c r="A74" s="50">
        <v>64</v>
      </c>
      <c r="B74" s="49" t="s">
        <v>506</v>
      </c>
      <c r="C74" s="50" t="s">
        <v>507</v>
      </c>
      <c r="D74" s="50" t="s">
        <v>461</v>
      </c>
      <c r="E74" s="127">
        <v>500</v>
      </c>
      <c r="F74" s="50" t="s">
        <v>341</v>
      </c>
      <c r="G74" s="158" t="s">
        <v>462</v>
      </c>
      <c r="H74" s="104">
        <v>1</v>
      </c>
    </row>
    <row r="75" spans="1:8" s="104" customFormat="1" ht="47.25">
      <c r="A75" s="50">
        <v>65</v>
      </c>
      <c r="B75" s="49" t="s">
        <v>463</v>
      </c>
      <c r="C75" s="50" t="s">
        <v>464</v>
      </c>
      <c r="D75" s="50" t="s">
        <v>465</v>
      </c>
      <c r="E75" s="128">
        <v>150</v>
      </c>
      <c r="F75" s="50" t="s">
        <v>343</v>
      </c>
      <c r="G75" s="159"/>
      <c r="H75" s="104">
        <v>2</v>
      </c>
    </row>
    <row r="76" spans="1:8" s="104" customFormat="1" ht="31.5">
      <c r="A76" s="50">
        <v>66</v>
      </c>
      <c r="B76" s="117" t="s">
        <v>466</v>
      </c>
      <c r="C76" s="50" t="s">
        <v>0</v>
      </c>
      <c r="D76" s="50" t="s">
        <v>139</v>
      </c>
      <c r="E76" s="119">
        <v>100</v>
      </c>
      <c r="F76" s="118" t="s">
        <v>341</v>
      </c>
      <c r="G76" s="118"/>
      <c r="H76" s="104">
        <v>3</v>
      </c>
    </row>
    <row r="77" spans="1:8" s="104" customFormat="1" ht="31.5">
      <c r="A77" s="50">
        <v>67</v>
      </c>
      <c r="B77" s="117" t="s">
        <v>467</v>
      </c>
      <c r="C77" s="50" t="s">
        <v>468</v>
      </c>
      <c r="D77" s="50" t="s">
        <v>469</v>
      </c>
      <c r="E77" s="119">
        <v>100</v>
      </c>
      <c r="F77" s="118" t="s">
        <v>341</v>
      </c>
      <c r="G77" s="118"/>
      <c r="H77" s="104">
        <v>4</v>
      </c>
    </row>
    <row r="78" spans="1:7" s="114" customFormat="1" ht="15.75">
      <c r="A78" s="98" t="s">
        <v>470</v>
      </c>
      <c r="B78" s="103" t="s">
        <v>471</v>
      </c>
      <c r="C78" s="50"/>
      <c r="D78" s="50"/>
      <c r="E78" s="101">
        <f>+E79</f>
        <v>30</v>
      </c>
      <c r="F78" s="50"/>
      <c r="G78" s="102"/>
    </row>
    <row r="79" spans="1:7" s="104" customFormat="1" ht="31.5">
      <c r="A79" s="50">
        <v>68</v>
      </c>
      <c r="B79" s="117" t="s">
        <v>472</v>
      </c>
      <c r="C79" s="50" t="s">
        <v>473</v>
      </c>
      <c r="D79" s="50" t="s">
        <v>474</v>
      </c>
      <c r="E79" s="119">
        <v>30</v>
      </c>
      <c r="F79" s="50" t="s">
        <v>341</v>
      </c>
      <c r="G79" s="118" t="s">
        <v>475</v>
      </c>
    </row>
    <row r="80" spans="1:7" s="104" customFormat="1" ht="15.75">
      <c r="A80" s="129"/>
      <c r="B80" s="129"/>
      <c r="C80" s="130"/>
      <c r="D80" s="131"/>
      <c r="E80" s="132"/>
      <c r="F80" s="95"/>
      <c r="G80" s="100"/>
    </row>
    <row r="81" s="104" customFormat="1" ht="15.75"/>
    <row r="82" spans="1:7" ht="15.75">
      <c r="A82" s="133"/>
      <c r="B82" s="134"/>
      <c r="C82" s="135"/>
      <c r="D82" s="135"/>
      <c r="E82" s="136"/>
      <c r="F82" s="135"/>
      <c r="G82" s="135"/>
    </row>
    <row r="83" spans="1:7" ht="15.75">
      <c r="A83" s="95"/>
      <c r="B83" s="95"/>
      <c r="C83" s="95"/>
      <c r="D83" s="95"/>
      <c r="E83" s="95"/>
      <c r="F83" s="51"/>
      <c r="G83" s="95"/>
    </row>
  </sheetData>
  <sheetProtection/>
  <mergeCells count="4">
    <mergeCell ref="A1:G1"/>
    <mergeCell ref="A2:G2"/>
    <mergeCell ref="B51:C51"/>
    <mergeCell ref="G74:G75"/>
  </mergeCells>
  <conditionalFormatting sqref="C71">
    <cfRule type="iconSet" priority="11" dxfId="0">
      <iconSet iconSet="3Arrows">
        <cfvo type="percent" val="0"/>
        <cfvo type="percent" val="33"/>
        <cfvo type="percent" val="67"/>
      </iconSet>
    </cfRule>
  </conditionalFormatting>
  <conditionalFormatting sqref="G71">
    <cfRule type="iconSet" priority="10" dxfId="0">
      <iconSet iconSet="3Arrows">
        <cfvo type="percent" val="0"/>
        <cfvo type="percent" val="33"/>
        <cfvo type="percent" val="67"/>
      </iconSet>
    </cfRule>
  </conditionalFormatting>
  <conditionalFormatting sqref="C68:D69">
    <cfRule type="iconSet" priority="12" dxfId="0">
      <iconSet iconSet="3Arrows">
        <cfvo type="percent" val="0"/>
        <cfvo type="percent" val="33"/>
        <cfvo type="percent" val="67"/>
      </iconSet>
    </cfRule>
  </conditionalFormatting>
  <conditionalFormatting sqref="G68:G69">
    <cfRule type="iconSet" priority="13" dxfId="0">
      <iconSet iconSet="3Arrows">
        <cfvo type="percent" val="0"/>
        <cfvo type="percent" val="33"/>
        <cfvo type="percent" val="67"/>
      </iconSet>
    </cfRule>
  </conditionalFormatting>
  <conditionalFormatting sqref="G67">
    <cfRule type="iconSet" priority="9" dxfId="0">
      <iconSet iconSet="3Arrows">
        <cfvo type="percent" val="0"/>
        <cfvo type="percent" val="33"/>
        <cfvo type="percent" val="67"/>
      </iconSet>
    </cfRule>
  </conditionalFormatting>
  <conditionalFormatting sqref="G45">
    <cfRule type="iconSet" priority="8" dxfId="0">
      <iconSet iconSet="3Arrows">
        <cfvo type="percent" val="0"/>
        <cfvo type="percent" val="33"/>
        <cfvo type="percent" val="67"/>
      </iconSet>
    </cfRule>
  </conditionalFormatting>
  <conditionalFormatting sqref="G62">
    <cfRule type="iconSet" priority="6" dxfId="0">
      <iconSet iconSet="3Arrows">
        <cfvo type="percent" val="0"/>
        <cfvo type="percent" val="33"/>
        <cfvo type="percent" val="67"/>
      </iconSet>
    </cfRule>
  </conditionalFormatting>
  <conditionalFormatting sqref="G63">
    <cfRule type="iconSet" priority="7" dxfId="0">
      <iconSet iconSet="3Arrows">
        <cfvo type="percent" val="0"/>
        <cfvo type="percent" val="33"/>
        <cfvo type="percent" val="67"/>
      </iconSet>
    </cfRule>
  </conditionalFormatting>
  <conditionalFormatting sqref="G46:G50">
    <cfRule type="iconSet" priority="14" dxfId="0">
      <iconSet iconSet="3Arrows">
        <cfvo type="percent" val="0"/>
        <cfvo type="percent" val="33"/>
        <cfvo type="percent" val="67"/>
      </iconSet>
    </cfRule>
  </conditionalFormatting>
  <conditionalFormatting sqref="G82">
    <cfRule type="iconSet" priority="15" dxfId="0">
      <iconSet iconSet="3Arrows">
        <cfvo type="percent" val="0"/>
        <cfvo type="percent" val="33"/>
        <cfvo type="percent" val="67"/>
      </iconSet>
    </cfRule>
  </conditionalFormatting>
  <conditionalFormatting sqref="G22">
    <cfRule type="iconSet" priority="4" dxfId="0">
      <iconSet iconSet="3Arrows">
        <cfvo type="percent" val="0"/>
        <cfvo type="percent" val="33"/>
        <cfvo type="percent" val="67"/>
      </iconSet>
    </cfRule>
  </conditionalFormatting>
  <conditionalFormatting sqref="G72">
    <cfRule type="iconSet" priority="3" dxfId="0">
      <iconSet iconSet="3Arrows">
        <cfvo type="percent" val="0"/>
        <cfvo type="percent" val="33"/>
        <cfvo type="percent" val="67"/>
      </iconSet>
    </cfRule>
  </conditionalFormatting>
  <conditionalFormatting sqref="G24:G27 G79 G76:G77">
    <cfRule type="iconSet" priority="16" dxfId="0">
      <iconSet iconSet="3Arrows">
        <cfvo type="percent" val="0"/>
        <cfvo type="percent" val="33"/>
        <cfvo type="percent" val="67"/>
      </iconSet>
    </cfRule>
  </conditionalFormatting>
  <conditionalFormatting sqref="G23">
    <cfRule type="iconSet" priority="2" dxfId="0">
      <iconSet iconSet="3Arrows">
        <cfvo type="percent" val="0"/>
        <cfvo type="percent" val="33"/>
        <cfvo type="percent" val="67"/>
      </iconSet>
    </cfRule>
  </conditionalFormatting>
  <conditionalFormatting sqref="G61">
    <cfRule type="iconSet" priority="1" dxfId="0">
      <iconSet iconSet="3Arrows">
        <cfvo type="percent" val="0"/>
        <cfvo type="percent" val="33"/>
        <cfvo type="percent" val="67"/>
      </iconSet>
    </cfRule>
  </conditionalFormatting>
  <printOptions horizontalCentered="1"/>
  <pageMargins left="0.1968503937007874" right="0" top="0.5511811023622047" bottom="0.15748031496062992"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5.75"/>
  <cols>
    <col min="1" max="1" width="4.50390625" style="2" bestFit="1" customWidth="1"/>
    <col min="2" max="2" width="35.625" style="2" customWidth="1"/>
    <col min="3" max="3" width="21.75390625" style="2" bestFit="1" customWidth="1"/>
    <col min="4" max="4" width="32.875" style="10" customWidth="1"/>
    <col min="5" max="5" width="10.625" style="13" bestFit="1" customWidth="1"/>
    <col min="6" max="6" width="9.625" style="3" bestFit="1" customWidth="1"/>
    <col min="7" max="7" width="20.75390625" style="7" customWidth="1"/>
    <col min="8" max="16384" width="9.00390625" style="3" customWidth="1"/>
  </cols>
  <sheetData>
    <row r="1" ht="15">
      <c r="B1" s="9"/>
    </row>
    <row r="2" spans="1:7" ht="15">
      <c r="A2" s="139" t="s">
        <v>80</v>
      </c>
      <c r="B2" s="139"/>
      <c r="C2" s="139"/>
      <c r="D2" s="139"/>
      <c r="E2" s="139"/>
      <c r="F2" s="139"/>
      <c r="G2" s="139"/>
    </row>
    <row r="3" spans="1:9" ht="18.75">
      <c r="A3" s="141" t="str">
        <f>UPPER(A2)</f>
        <v>CÁC DỰ ÁN ĐÃ CÓ NHÀ ĐẦU TƯ QUAN TÂM</v>
      </c>
      <c r="B3" s="141"/>
      <c r="C3" s="141"/>
      <c r="D3" s="141"/>
      <c r="E3" s="141"/>
      <c r="F3" s="141"/>
      <c r="G3" s="141"/>
      <c r="H3" s="37"/>
      <c r="I3" s="37"/>
    </row>
    <row r="4" spans="1:9" ht="18.75">
      <c r="A4" s="38"/>
      <c r="B4" s="38"/>
      <c r="C4" s="38"/>
      <c r="D4" s="38"/>
      <c r="E4" s="38"/>
      <c r="F4" s="38"/>
      <c r="G4" s="38"/>
      <c r="H4" s="37"/>
      <c r="I4" s="37"/>
    </row>
    <row r="5" spans="1:7" s="32" customFormat="1" ht="47.25">
      <c r="A5" s="15" t="s">
        <v>4</v>
      </c>
      <c r="B5" s="15" t="s">
        <v>5</v>
      </c>
      <c r="C5" s="20" t="s">
        <v>6</v>
      </c>
      <c r="D5" s="20" t="s">
        <v>12</v>
      </c>
      <c r="E5" s="30" t="s">
        <v>21</v>
      </c>
      <c r="F5" s="31" t="s">
        <v>13</v>
      </c>
      <c r="G5" s="20" t="s">
        <v>1</v>
      </c>
    </row>
    <row r="6" spans="1:7" s="11" customFormat="1" ht="63">
      <c r="A6" s="16">
        <v>1</v>
      </c>
      <c r="B6" s="23" t="s">
        <v>15</v>
      </c>
      <c r="C6" s="16" t="s">
        <v>0</v>
      </c>
      <c r="D6" s="16" t="s">
        <v>16</v>
      </c>
      <c r="E6" s="22">
        <v>300</v>
      </c>
      <c r="F6" s="29" t="s">
        <v>14</v>
      </c>
      <c r="G6" s="34" t="s">
        <v>79</v>
      </c>
    </row>
    <row r="7" spans="1:7" s="11" customFormat="1" ht="78.75">
      <c r="A7" s="16">
        <v>2</v>
      </c>
      <c r="B7" s="25" t="s">
        <v>29</v>
      </c>
      <c r="C7" s="25" t="s">
        <v>30</v>
      </c>
      <c r="D7" s="28" t="s">
        <v>73</v>
      </c>
      <c r="E7" s="18">
        <v>38</v>
      </c>
      <c r="F7" s="27"/>
      <c r="G7" s="28" t="s">
        <v>74</v>
      </c>
    </row>
    <row r="8" spans="1:7" s="11" customFormat="1" ht="47.25">
      <c r="A8" s="16">
        <v>3</v>
      </c>
      <c r="B8" s="25" t="s">
        <v>31</v>
      </c>
      <c r="C8" s="25" t="s">
        <v>32</v>
      </c>
      <c r="D8" s="28" t="s">
        <v>82</v>
      </c>
      <c r="E8" s="18">
        <v>440</v>
      </c>
      <c r="F8" s="27"/>
      <c r="G8" s="28" t="s">
        <v>75</v>
      </c>
    </row>
    <row r="9" spans="1:7" s="11" customFormat="1" ht="157.5">
      <c r="A9" s="16">
        <v>4</v>
      </c>
      <c r="B9" s="25" t="s">
        <v>36</v>
      </c>
      <c r="C9" s="25" t="s">
        <v>37</v>
      </c>
      <c r="D9" s="28" t="s">
        <v>38</v>
      </c>
      <c r="E9" s="18">
        <v>265</v>
      </c>
      <c r="F9" s="27"/>
      <c r="G9" s="16" t="s">
        <v>76</v>
      </c>
    </row>
    <row r="10" spans="1:7" s="11" customFormat="1" ht="47.25">
      <c r="A10" s="16">
        <v>5</v>
      </c>
      <c r="B10" s="23" t="s">
        <v>57</v>
      </c>
      <c r="C10" s="25"/>
      <c r="D10" s="28" t="s">
        <v>58</v>
      </c>
      <c r="E10" s="18">
        <v>400</v>
      </c>
      <c r="F10" s="27"/>
      <c r="G10" s="16" t="s">
        <v>59</v>
      </c>
    </row>
    <row r="11" spans="1:7" s="11" customFormat="1" ht="31.5">
      <c r="A11" s="16">
        <v>6</v>
      </c>
      <c r="B11" s="25" t="s">
        <v>51</v>
      </c>
      <c r="C11" s="36" t="s">
        <v>28</v>
      </c>
      <c r="D11" s="28" t="s">
        <v>7</v>
      </c>
      <c r="E11" s="18">
        <v>150</v>
      </c>
      <c r="F11" s="27"/>
      <c r="G11" s="16" t="s">
        <v>59</v>
      </c>
    </row>
    <row r="12" spans="1:7" s="11" customFormat="1" ht="31.5">
      <c r="A12" s="16">
        <v>7</v>
      </c>
      <c r="B12" s="23" t="s">
        <v>17</v>
      </c>
      <c r="C12" s="16" t="s">
        <v>0</v>
      </c>
      <c r="D12" s="16">
        <v>91.73</v>
      </c>
      <c r="E12" s="24">
        <v>1216</v>
      </c>
      <c r="F12" s="29" t="s">
        <v>14</v>
      </c>
      <c r="G12" s="16" t="s">
        <v>77</v>
      </c>
    </row>
    <row r="13" spans="1:7" s="11" customFormat="1" ht="31.5">
      <c r="A13" s="16">
        <v>8</v>
      </c>
      <c r="B13" s="23" t="s">
        <v>55</v>
      </c>
      <c r="C13" s="16" t="s">
        <v>26</v>
      </c>
      <c r="D13" s="16" t="s">
        <v>27</v>
      </c>
      <c r="E13" s="22">
        <v>650</v>
      </c>
      <c r="F13" s="29"/>
      <c r="G13" s="16" t="s">
        <v>69</v>
      </c>
    </row>
    <row r="14" spans="1:7" s="11" customFormat="1" ht="47.25">
      <c r="A14" s="16">
        <v>9</v>
      </c>
      <c r="B14" s="17" t="s">
        <v>60</v>
      </c>
      <c r="C14" s="17" t="s">
        <v>26</v>
      </c>
      <c r="D14" s="29" t="s">
        <v>61</v>
      </c>
      <c r="E14" s="18">
        <v>1000</v>
      </c>
      <c r="F14" s="29"/>
      <c r="G14" s="16" t="s">
        <v>66</v>
      </c>
    </row>
    <row r="15" spans="1:7" s="11" customFormat="1" ht="47.25">
      <c r="A15" s="16">
        <v>10</v>
      </c>
      <c r="B15" s="17" t="s">
        <v>78</v>
      </c>
      <c r="C15" s="17" t="s">
        <v>0</v>
      </c>
      <c r="D15" s="29" t="s">
        <v>62</v>
      </c>
      <c r="E15" s="18">
        <v>1125</v>
      </c>
      <c r="F15" s="29"/>
      <c r="G15" s="16" t="s">
        <v>65</v>
      </c>
    </row>
    <row r="16" spans="1:7" s="11" customFormat="1" ht="31.5">
      <c r="A16" s="16">
        <v>11</v>
      </c>
      <c r="B16" s="23" t="s">
        <v>19</v>
      </c>
      <c r="C16" s="16" t="s">
        <v>0</v>
      </c>
      <c r="D16" s="16" t="s">
        <v>11</v>
      </c>
      <c r="E16" s="22">
        <v>200</v>
      </c>
      <c r="F16" s="29" t="s">
        <v>14</v>
      </c>
      <c r="G16" s="16" t="s">
        <v>72</v>
      </c>
    </row>
    <row r="17" spans="1:7" s="11" customFormat="1" ht="15.75">
      <c r="A17" s="16"/>
      <c r="B17" s="23"/>
      <c r="C17" s="34"/>
      <c r="D17" s="16"/>
      <c r="E17" s="22"/>
      <c r="F17" s="29"/>
      <c r="G17" s="16"/>
    </row>
    <row r="18" spans="1:7" ht="15">
      <c r="A18" s="4"/>
      <c r="B18" s="5"/>
      <c r="C18" s="5"/>
      <c r="D18" s="4"/>
      <c r="E18" s="14"/>
      <c r="F18" s="6"/>
      <c r="G18" s="8"/>
    </row>
  </sheetData>
  <sheetProtection/>
  <mergeCells count="2">
    <mergeCell ref="A2:G2"/>
    <mergeCell ref="A3:G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9.00390625" defaultRowHeight="15.75"/>
  <cols>
    <col min="1" max="1" width="4.50390625" style="2" bestFit="1" customWidth="1"/>
    <col min="2" max="2" width="42.00390625" style="2" bestFit="1" customWidth="1"/>
    <col min="3" max="3" width="22.375" style="40" customWidth="1"/>
    <col min="4" max="4" width="19.00390625" style="10" customWidth="1"/>
    <col min="5" max="5" width="11.625" style="42" bestFit="1" customWidth="1"/>
    <col min="6" max="6" width="15.375" style="3" customWidth="1"/>
    <col min="7" max="7" width="25.50390625" style="7" customWidth="1"/>
    <col min="8" max="8" width="31.25390625" style="3" hidden="1" customWidth="1"/>
    <col min="9" max="10" width="9.00390625" style="3" hidden="1" customWidth="1"/>
    <col min="11" max="16384" width="9.00390625" style="3" customWidth="1"/>
  </cols>
  <sheetData>
    <row r="1" ht="15">
      <c r="B1" s="9"/>
    </row>
    <row r="2" spans="1:7" ht="18.75">
      <c r="A2" s="147" t="s">
        <v>171</v>
      </c>
      <c r="B2" s="147"/>
      <c r="C2" s="147"/>
      <c r="D2" s="147"/>
      <c r="E2" s="147"/>
      <c r="F2" s="147"/>
      <c r="G2" s="147"/>
    </row>
    <row r="3" spans="1:9" ht="18.75">
      <c r="A3" s="148"/>
      <c r="B3" s="148"/>
      <c r="C3" s="148"/>
      <c r="D3" s="148"/>
      <c r="E3" s="148"/>
      <c r="F3" s="148"/>
      <c r="G3" s="148"/>
      <c r="H3" s="1"/>
      <c r="I3" s="1"/>
    </row>
    <row r="4" spans="1:9" ht="18.75">
      <c r="A4" s="21"/>
      <c r="B4" s="21"/>
      <c r="C4" s="41"/>
      <c r="D4" s="21"/>
      <c r="E4" s="43"/>
      <c r="F4" s="21"/>
      <c r="G4" s="21"/>
      <c r="H4" s="1"/>
      <c r="I4" s="1"/>
    </row>
    <row r="5" spans="1:7" s="32" customFormat="1" ht="31.5">
      <c r="A5" s="15" t="s">
        <v>4</v>
      </c>
      <c r="B5" s="15" t="s">
        <v>5</v>
      </c>
      <c r="C5" s="20" t="s">
        <v>6</v>
      </c>
      <c r="D5" s="20" t="s">
        <v>12</v>
      </c>
      <c r="E5" s="30" t="s">
        <v>21</v>
      </c>
      <c r="F5" s="20" t="s">
        <v>13</v>
      </c>
      <c r="G5" s="20" t="s">
        <v>1</v>
      </c>
    </row>
    <row r="6" spans="1:7" s="11" customFormat="1" ht="15.75">
      <c r="A6" s="15"/>
      <c r="B6" s="15" t="s">
        <v>123</v>
      </c>
      <c r="C6" s="63"/>
      <c r="D6" s="20"/>
      <c r="E6" s="64"/>
      <c r="F6" s="31"/>
      <c r="G6" s="20"/>
    </row>
    <row r="7" spans="1:7" s="11" customFormat="1" ht="15.75">
      <c r="A7" s="15"/>
      <c r="B7" s="15"/>
      <c r="C7" s="63"/>
      <c r="D7" s="20"/>
      <c r="E7" s="64"/>
      <c r="F7" s="31"/>
      <c r="G7" s="20"/>
    </row>
    <row r="8" spans="1:7" s="11" customFormat="1" ht="47.25">
      <c r="A8" s="20" t="s">
        <v>2</v>
      </c>
      <c r="B8" s="19" t="s">
        <v>124</v>
      </c>
      <c r="C8" s="20"/>
      <c r="D8" s="20"/>
      <c r="E8" s="30"/>
      <c r="F8" s="20"/>
      <c r="G8" s="16"/>
    </row>
    <row r="9" spans="1:9" s="11" customFormat="1" ht="47.25">
      <c r="A9" s="46">
        <v>1</v>
      </c>
      <c r="B9" s="23" t="s">
        <v>125</v>
      </c>
      <c r="C9" s="16" t="s">
        <v>8</v>
      </c>
      <c r="D9" s="16" t="s">
        <v>126</v>
      </c>
      <c r="E9" s="52">
        <v>1072</v>
      </c>
      <c r="F9" s="16" t="s">
        <v>92</v>
      </c>
      <c r="G9" s="16" t="s">
        <v>149</v>
      </c>
      <c r="H9" s="144"/>
      <c r="I9" s="143"/>
    </row>
    <row r="10" spans="1:7" s="12" customFormat="1" ht="15.75">
      <c r="A10" s="20" t="s">
        <v>3</v>
      </c>
      <c r="B10" s="19" t="s">
        <v>70</v>
      </c>
      <c r="C10" s="20"/>
      <c r="D10" s="20"/>
      <c r="E10" s="53"/>
      <c r="F10" s="20"/>
      <c r="G10" s="23"/>
    </row>
    <row r="11" spans="1:9" s="66" customFormat="1" ht="31.5">
      <c r="A11" s="46">
        <v>2</v>
      </c>
      <c r="B11" s="17" t="s">
        <v>127</v>
      </c>
      <c r="C11" s="55" t="s">
        <v>0</v>
      </c>
      <c r="D11" s="55" t="s">
        <v>7</v>
      </c>
      <c r="E11" s="65">
        <v>150</v>
      </c>
      <c r="F11" s="16" t="s">
        <v>84</v>
      </c>
      <c r="G11" s="39" t="s">
        <v>150</v>
      </c>
      <c r="H11" s="145"/>
      <c r="I11" s="149"/>
    </row>
    <row r="12" spans="1:10" s="11" customFormat="1" ht="31.5">
      <c r="A12" s="46">
        <v>3</v>
      </c>
      <c r="B12" s="25" t="s">
        <v>31</v>
      </c>
      <c r="C12" s="28" t="s">
        <v>32</v>
      </c>
      <c r="D12" s="28" t="s">
        <v>128</v>
      </c>
      <c r="E12" s="52">
        <v>500</v>
      </c>
      <c r="F12" s="16" t="s">
        <v>84</v>
      </c>
      <c r="G12" s="16" t="s">
        <v>151</v>
      </c>
      <c r="H12" s="145"/>
      <c r="I12" s="146"/>
      <c r="J12" s="146"/>
    </row>
    <row r="13" spans="1:7" s="11" customFormat="1" ht="31.5">
      <c r="A13" s="20" t="s">
        <v>22</v>
      </c>
      <c r="B13" s="19" t="s">
        <v>25</v>
      </c>
      <c r="C13" s="16"/>
      <c r="D13" s="16"/>
      <c r="E13" s="30"/>
      <c r="F13" s="16"/>
      <c r="G13" s="16"/>
    </row>
    <row r="14" spans="1:7" s="51" customFormat="1" ht="47.25">
      <c r="A14" s="46">
        <v>4</v>
      </c>
      <c r="B14" s="67" t="s">
        <v>134</v>
      </c>
      <c r="C14" s="46" t="s">
        <v>135</v>
      </c>
      <c r="D14" s="46" t="s">
        <v>136</v>
      </c>
      <c r="E14" s="54">
        <v>220</v>
      </c>
      <c r="F14" s="46" t="s">
        <v>92</v>
      </c>
      <c r="G14" s="46" t="s">
        <v>152</v>
      </c>
    </row>
    <row r="15" spans="1:9" s="11" customFormat="1" ht="52.5" customHeight="1">
      <c r="A15" s="46">
        <v>5</v>
      </c>
      <c r="B15" s="23" t="s">
        <v>137</v>
      </c>
      <c r="C15" s="16" t="s">
        <v>138</v>
      </c>
      <c r="D15" s="16" t="s">
        <v>139</v>
      </c>
      <c r="E15" s="56">
        <v>50</v>
      </c>
      <c r="F15" s="16" t="s">
        <v>92</v>
      </c>
      <c r="G15" s="46" t="s">
        <v>153</v>
      </c>
      <c r="H15" s="144"/>
      <c r="I15" s="143"/>
    </row>
    <row r="16" spans="1:9" s="11" customFormat="1" ht="63">
      <c r="A16" s="46">
        <v>6</v>
      </c>
      <c r="B16" s="23" t="s">
        <v>140</v>
      </c>
      <c r="C16" s="16" t="s">
        <v>141</v>
      </c>
      <c r="D16" s="16" t="s">
        <v>142</v>
      </c>
      <c r="E16" s="60">
        <v>30</v>
      </c>
      <c r="F16" s="16" t="s">
        <v>92</v>
      </c>
      <c r="G16" s="39" t="s">
        <v>153</v>
      </c>
      <c r="H16" s="144"/>
      <c r="I16" s="143"/>
    </row>
    <row r="17" spans="1:9" s="12" customFormat="1" ht="78.75">
      <c r="A17" s="46">
        <v>7</v>
      </c>
      <c r="B17" s="23" t="s">
        <v>144</v>
      </c>
      <c r="C17" s="16" t="s">
        <v>145</v>
      </c>
      <c r="D17" s="16" t="s">
        <v>146</v>
      </c>
      <c r="E17" s="52">
        <v>50</v>
      </c>
      <c r="F17" s="16" t="s">
        <v>92</v>
      </c>
      <c r="G17" s="16" t="s">
        <v>152</v>
      </c>
      <c r="H17" s="142"/>
      <c r="I17" s="143"/>
    </row>
    <row r="18" spans="1:9" s="11" customFormat="1" ht="63">
      <c r="A18" s="46">
        <v>8</v>
      </c>
      <c r="B18" s="23" t="s">
        <v>144</v>
      </c>
      <c r="C18" s="16" t="s">
        <v>147</v>
      </c>
      <c r="D18" s="16" t="s">
        <v>148</v>
      </c>
      <c r="E18" s="52">
        <v>50</v>
      </c>
      <c r="F18" s="16" t="s">
        <v>92</v>
      </c>
      <c r="G18" s="16" t="s">
        <v>153</v>
      </c>
      <c r="H18" s="142"/>
      <c r="I18" s="143"/>
    </row>
  </sheetData>
  <sheetProtection/>
  <mergeCells count="9">
    <mergeCell ref="H18:I18"/>
    <mergeCell ref="H15:I15"/>
    <mergeCell ref="H16:I16"/>
    <mergeCell ref="H17:I17"/>
    <mergeCell ref="H12:J12"/>
    <mergeCell ref="A2:G2"/>
    <mergeCell ref="A3:G3"/>
    <mergeCell ref="H9:I9"/>
    <mergeCell ref="H11:I11"/>
  </mergeCells>
  <printOptions/>
  <pageMargins left="0.22" right="0.23" top="0.75" bottom="0.7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00390625" defaultRowHeight="15.75"/>
  <cols>
    <col min="1" max="1" width="4.50390625" style="2" bestFit="1" customWidth="1"/>
    <col min="2" max="2" width="25.375" style="2" customWidth="1"/>
    <col min="3" max="3" width="26.875" style="40" bestFit="1" customWidth="1"/>
    <col min="4" max="4" width="11.00390625" style="10" customWidth="1"/>
    <col min="5" max="5" width="11.375" style="42" customWidth="1"/>
    <col min="6" max="6" width="14.00390625" style="3" customWidth="1"/>
    <col min="7" max="7" width="31.25390625" style="3" hidden="1" customWidth="1"/>
    <col min="8" max="9" width="9.00390625" style="3" hidden="1" customWidth="1"/>
    <col min="10" max="10" width="29.875" style="3" customWidth="1"/>
    <col min="11" max="16384" width="9.00390625" style="3" customWidth="1"/>
  </cols>
  <sheetData>
    <row r="1" ht="15">
      <c r="B1" s="9"/>
    </row>
    <row r="2" spans="1:6" ht="18.75">
      <c r="A2" s="147" t="s">
        <v>172</v>
      </c>
      <c r="B2" s="147"/>
      <c r="C2" s="147"/>
      <c r="D2" s="147"/>
      <c r="E2" s="147"/>
      <c r="F2" s="147"/>
    </row>
    <row r="3" spans="1:8" ht="18.75">
      <c r="A3" s="148"/>
      <c r="B3" s="148"/>
      <c r="C3" s="148"/>
      <c r="D3" s="148"/>
      <c r="E3" s="148"/>
      <c r="F3" s="148"/>
      <c r="G3" s="1"/>
      <c r="H3" s="1"/>
    </row>
    <row r="4" spans="1:8" ht="18.75">
      <c r="A4" s="21"/>
      <c r="B4" s="21"/>
      <c r="C4" s="41"/>
      <c r="D4" s="21"/>
      <c r="E4" s="43"/>
      <c r="F4" s="21"/>
      <c r="G4" s="1"/>
      <c r="H4" s="1"/>
    </row>
    <row r="5" spans="1:10" s="32" customFormat="1" ht="31.5">
      <c r="A5" s="15" t="s">
        <v>4</v>
      </c>
      <c r="B5" s="15" t="s">
        <v>5</v>
      </c>
      <c r="C5" s="20" t="s">
        <v>6</v>
      </c>
      <c r="D5" s="20" t="s">
        <v>12</v>
      </c>
      <c r="E5" s="30" t="s">
        <v>21</v>
      </c>
      <c r="F5" s="20" t="s">
        <v>13</v>
      </c>
      <c r="J5" s="20" t="s">
        <v>1</v>
      </c>
    </row>
    <row r="6" spans="1:10" s="11" customFormat="1" ht="15.75">
      <c r="A6" s="20" t="s">
        <v>2</v>
      </c>
      <c r="B6" s="19" t="s">
        <v>108</v>
      </c>
      <c r="C6" s="20"/>
      <c r="D6" s="20"/>
      <c r="E6" s="30"/>
      <c r="F6" s="20"/>
      <c r="J6" s="20"/>
    </row>
    <row r="7" spans="1:10" s="11" customFormat="1" ht="63">
      <c r="A7" s="46">
        <v>1</v>
      </c>
      <c r="B7" s="23" t="s">
        <v>110</v>
      </c>
      <c r="C7" s="16" t="s">
        <v>109</v>
      </c>
      <c r="D7" s="16">
        <v>408.32</v>
      </c>
      <c r="E7" s="52">
        <f>+D7*7.146</f>
        <v>2917.85472</v>
      </c>
      <c r="F7" s="16" t="s">
        <v>92</v>
      </c>
      <c r="G7" s="62"/>
      <c r="H7" s="48"/>
      <c r="J7" s="46" t="s">
        <v>154</v>
      </c>
    </row>
    <row r="8" spans="1:10" s="11" customFormat="1" ht="63">
      <c r="A8" s="46">
        <v>2</v>
      </c>
      <c r="B8" s="23" t="s">
        <v>168</v>
      </c>
      <c r="C8" s="16" t="s">
        <v>111</v>
      </c>
      <c r="D8" s="16">
        <v>112.46</v>
      </c>
      <c r="E8" s="52">
        <f>+D8*7.146</f>
        <v>803.63916</v>
      </c>
      <c r="F8" s="16" t="s">
        <v>92</v>
      </c>
      <c r="G8" s="62"/>
      <c r="H8" s="48"/>
      <c r="J8" s="46" t="s">
        <v>154</v>
      </c>
    </row>
    <row r="9" spans="1:10" s="11" customFormat="1" ht="63">
      <c r="A9" s="46">
        <v>3</v>
      </c>
      <c r="B9" s="25" t="s">
        <v>113</v>
      </c>
      <c r="C9" s="16" t="s">
        <v>112</v>
      </c>
      <c r="D9" s="28">
        <f>92.4+25.6</f>
        <v>118</v>
      </c>
      <c r="E9" s="52">
        <f>+D9*7.146</f>
        <v>843.228</v>
      </c>
      <c r="F9" s="16" t="s">
        <v>92</v>
      </c>
      <c r="G9" s="62"/>
      <c r="H9" s="48"/>
      <c r="J9" s="46" t="s">
        <v>154</v>
      </c>
    </row>
    <row r="10" spans="1:10" s="11" customFormat="1" ht="63">
      <c r="A10" s="46">
        <v>4</v>
      </c>
      <c r="B10" s="23" t="s">
        <v>115</v>
      </c>
      <c r="C10" s="16" t="s">
        <v>114</v>
      </c>
      <c r="D10" s="16">
        <v>30.04</v>
      </c>
      <c r="E10" s="52">
        <f>+D10*7.146</f>
        <v>214.66584</v>
      </c>
      <c r="F10" s="16" t="s">
        <v>92</v>
      </c>
      <c r="G10" s="62"/>
      <c r="H10" s="48"/>
      <c r="J10" s="46" t="s">
        <v>154</v>
      </c>
    </row>
    <row r="11" spans="1:10" s="11" customFormat="1" ht="31.5">
      <c r="A11" s="20" t="s">
        <v>3</v>
      </c>
      <c r="B11" s="19" t="s">
        <v>25</v>
      </c>
      <c r="C11" s="16"/>
      <c r="D11" s="16"/>
      <c r="E11" s="30"/>
      <c r="F11" s="16"/>
      <c r="J11" s="46"/>
    </row>
    <row r="12" spans="1:10" s="11" customFormat="1" ht="63">
      <c r="A12" s="16">
        <v>5</v>
      </c>
      <c r="B12" s="23" t="s">
        <v>117</v>
      </c>
      <c r="C12" s="16" t="s">
        <v>116</v>
      </c>
      <c r="D12" s="16">
        <v>43.15</v>
      </c>
      <c r="E12" s="52">
        <f>+D12*4</f>
        <v>172.6</v>
      </c>
      <c r="F12" s="16" t="s">
        <v>98</v>
      </c>
      <c r="G12" s="62"/>
      <c r="H12" s="48"/>
      <c r="J12" s="46" t="s">
        <v>154</v>
      </c>
    </row>
    <row r="13" spans="1:10" s="11" customFormat="1" ht="63">
      <c r="A13" s="16">
        <v>6</v>
      </c>
      <c r="B13" s="23" t="s">
        <v>119</v>
      </c>
      <c r="C13" s="16" t="s">
        <v>118</v>
      </c>
      <c r="D13" s="16">
        <v>114.54</v>
      </c>
      <c r="E13" s="52">
        <f>+D13*4</f>
        <v>458.16</v>
      </c>
      <c r="F13" s="16" t="s">
        <v>98</v>
      </c>
      <c r="G13" s="62"/>
      <c r="H13" s="48"/>
      <c r="J13" s="46" t="s">
        <v>154</v>
      </c>
    </row>
    <row r="14" spans="1:10" s="11" customFormat="1" ht="63">
      <c r="A14" s="16">
        <v>7</v>
      </c>
      <c r="B14" s="25" t="s">
        <v>120</v>
      </c>
      <c r="C14" s="16" t="s">
        <v>121</v>
      </c>
      <c r="D14" s="28">
        <v>128</v>
      </c>
      <c r="E14" s="52">
        <f>+D14*4</f>
        <v>512</v>
      </c>
      <c r="F14" s="16" t="s">
        <v>98</v>
      </c>
      <c r="G14" s="62"/>
      <c r="H14" s="48"/>
      <c r="J14" s="46" t="s">
        <v>154</v>
      </c>
    </row>
    <row r="15" spans="1:10" s="11" customFormat="1" ht="63">
      <c r="A15" s="16">
        <v>8</v>
      </c>
      <c r="B15" s="25" t="s">
        <v>167</v>
      </c>
      <c r="C15" s="16" t="s">
        <v>122</v>
      </c>
      <c r="D15" s="28">
        <v>36</v>
      </c>
      <c r="E15" s="52">
        <f>+D15*4</f>
        <v>144</v>
      </c>
      <c r="F15" s="16" t="s">
        <v>98</v>
      </c>
      <c r="G15" s="62"/>
      <c r="H15" s="48"/>
      <c r="J15" s="46" t="s">
        <v>154</v>
      </c>
    </row>
    <row r="16" spans="1:10" s="11" customFormat="1" ht="126">
      <c r="A16" s="16">
        <v>9</v>
      </c>
      <c r="B16" s="25" t="s">
        <v>160</v>
      </c>
      <c r="C16" s="16" t="s">
        <v>161</v>
      </c>
      <c r="D16" s="16" t="s">
        <v>162</v>
      </c>
      <c r="E16" s="52">
        <f>100*7.146</f>
        <v>714.6</v>
      </c>
      <c r="F16" s="16" t="s">
        <v>92</v>
      </c>
      <c r="G16" s="62"/>
      <c r="H16" s="48"/>
      <c r="J16" s="46" t="s">
        <v>163</v>
      </c>
    </row>
    <row r="17" spans="1:10" s="11" customFormat="1" ht="15.75">
      <c r="A17" s="20" t="s">
        <v>22</v>
      </c>
      <c r="B17" s="19" t="s">
        <v>174</v>
      </c>
      <c r="C17" s="16"/>
      <c r="D17" s="16"/>
      <c r="E17" s="57"/>
      <c r="F17" s="16"/>
      <c r="J17" s="46"/>
    </row>
    <row r="18" spans="1:10" ht="63">
      <c r="A18" s="69">
        <v>10</v>
      </c>
      <c r="B18" s="23" t="s">
        <v>158</v>
      </c>
      <c r="C18" s="16" t="s">
        <v>157</v>
      </c>
      <c r="D18" s="16">
        <v>24.29</v>
      </c>
      <c r="E18" s="52">
        <f>+D18*7.146</f>
        <v>173.57634</v>
      </c>
      <c r="F18" s="16" t="s">
        <v>92</v>
      </c>
      <c r="J18" s="46" t="s">
        <v>154</v>
      </c>
    </row>
    <row r="19" spans="1:10" ht="63">
      <c r="A19" s="69">
        <v>11</v>
      </c>
      <c r="B19" s="17" t="s">
        <v>164</v>
      </c>
      <c r="C19" s="16" t="s">
        <v>159</v>
      </c>
      <c r="D19" s="55">
        <f>44.4+53.2</f>
        <v>97.6</v>
      </c>
      <c r="E19" s="52">
        <f>+D19*7.146</f>
        <v>697.4495999999999</v>
      </c>
      <c r="F19" s="16" t="s">
        <v>92</v>
      </c>
      <c r="J19" s="46" t="s">
        <v>154</v>
      </c>
    </row>
    <row r="20" spans="1:10" ht="63">
      <c r="A20" s="69">
        <v>12</v>
      </c>
      <c r="B20" s="23" t="s">
        <v>166</v>
      </c>
      <c r="C20" s="16" t="s">
        <v>165</v>
      </c>
      <c r="D20" s="16">
        <v>52.73</v>
      </c>
      <c r="E20" s="52">
        <f>+D20*7.146</f>
        <v>376.80857999999995</v>
      </c>
      <c r="F20" s="16" t="s">
        <v>92</v>
      </c>
      <c r="J20" s="46" t="s">
        <v>154</v>
      </c>
    </row>
    <row r="21" spans="1:10" ht="47.25">
      <c r="A21" s="69">
        <v>13</v>
      </c>
      <c r="B21" s="23" t="s">
        <v>175</v>
      </c>
      <c r="C21" s="16" t="s">
        <v>176</v>
      </c>
      <c r="D21" s="16">
        <v>90</v>
      </c>
      <c r="E21" s="56">
        <v>500</v>
      </c>
      <c r="F21" s="16" t="s">
        <v>98</v>
      </c>
      <c r="J21" s="73"/>
    </row>
    <row r="22" spans="1:10" ht="47.25">
      <c r="A22" s="69">
        <v>14</v>
      </c>
      <c r="B22" s="70" t="s">
        <v>177</v>
      </c>
      <c r="C22" s="71" t="s">
        <v>178</v>
      </c>
      <c r="D22" s="71"/>
      <c r="E22" s="72"/>
      <c r="F22" s="16" t="s">
        <v>98</v>
      </c>
      <c r="J22" s="73"/>
    </row>
  </sheetData>
  <sheetProtection/>
  <mergeCells count="2">
    <mergeCell ref="A2:F2"/>
    <mergeCell ref="A3:F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00390625" defaultRowHeight="15.75"/>
  <cols>
    <col min="1" max="1" width="4.50390625" style="2" bestFit="1" customWidth="1"/>
    <col min="2" max="2" width="35.625" style="2" customWidth="1"/>
    <col min="3" max="3" width="23.125" style="40" customWidth="1"/>
    <col min="4" max="4" width="15.625" style="10" customWidth="1"/>
    <col min="5" max="5" width="11.625" style="42" bestFit="1" customWidth="1"/>
    <col min="6" max="6" width="20.375" style="3" customWidth="1"/>
    <col min="7" max="7" width="23.00390625" style="7" customWidth="1"/>
    <col min="8" max="8" width="31.25390625" style="3" hidden="1" customWidth="1"/>
    <col min="9" max="10" width="9.00390625" style="3" hidden="1" customWidth="1"/>
    <col min="11" max="16384" width="9.00390625" style="3" customWidth="1"/>
  </cols>
  <sheetData>
    <row r="1" ht="15">
      <c r="B1" s="9"/>
    </row>
    <row r="2" spans="1:7" ht="18.75">
      <c r="A2" s="147" t="s">
        <v>173</v>
      </c>
      <c r="B2" s="147"/>
      <c r="C2" s="147"/>
      <c r="D2" s="147"/>
      <c r="E2" s="147"/>
      <c r="F2" s="147"/>
      <c r="G2" s="147"/>
    </row>
    <row r="3" spans="1:9" ht="18.75">
      <c r="A3" s="148"/>
      <c r="B3" s="148"/>
      <c r="C3" s="148"/>
      <c r="D3" s="148"/>
      <c r="E3" s="148"/>
      <c r="F3" s="148"/>
      <c r="G3" s="148"/>
      <c r="H3" s="1"/>
      <c r="I3" s="1"/>
    </row>
    <row r="4" spans="1:9" ht="18.75">
      <c r="A4" s="21"/>
      <c r="B4" s="21"/>
      <c r="C4" s="41"/>
      <c r="D4" s="21"/>
      <c r="E4" s="43"/>
      <c r="F4" s="21"/>
      <c r="G4" s="21"/>
      <c r="H4" s="1"/>
      <c r="I4" s="1"/>
    </row>
    <row r="5" spans="1:7" s="32" customFormat="1" ht="31.5">
      <c r="A5" s="15" t="s">
        <v>4</v>
      </c>
      <c r="B5" s="15" t="s">
        <v>5</v>
      </c>
      <c r="C5" s="20" t="s">
        <v>6</v>
      </c>
      <c r="D5" s="20" t="s">
        <v>12</v>
      </c>
      <c r="E5" s="30" t="s">
        <v>21</v>
      </c>
      <c r="F5" s="20" t="s">
        <v>13</v>
      </c>
      <c r="G5" s="20" t="s">
        <v>1</v>
      </c>
    </row>
    <row r="6" spans="1:7" s="11" customFormat="1" ht="15.75">
      <c r="A6" s="20" t="s">
        <v>2</v>
      </c>
      <c r="B6" s="19" t="s">
        <v>108</v>
      </c>
      <c r="C6" s="20"/>
      <c r="D6" s="20"/>
      <c r="E6" s="30"/>
      <c r="F6" s="20"/>
      <c r="G6" s="16"/>
    </row>
    <row r="7" spans="1:9" s="11" customFormat="1" ht="31.5">
      <c r="A7" s="46">
        <v>1</v>
      </c>
      <c r="B7" s="23" t="s">
        <v>155</v>
      </c>
      <c r="C7" s="16" t="s">
        <v>8</v>
      </c>
      <c r="D7" s="16" t="s">
        <v>126</v>
      </c>
      <c r="E7" s="52">
        <v>1072</v>
      </c>
      <c r="F7" s="16" t="s">
        <v>92</v>
      </c>
      <c r="G7" s="16" t="s">
        <v>149</v>
      </c>
      <c r="H7" s="144"/>
      <c r="I7" s="143"/>
    </row>
    <row r="8" spans="1:7" s="12" customFormat="1" ht="31.5">
      <c r="A8" s="20" t="s">
        <v>3</v>
      </c>
      <c r="B8" s="19" t="s">
        <v>70</v>
      </c>
      <c r="C8" s="20"/>
      <c r="D8" s="20"/>
      <c r="E8" s="53"/>
      <c r="F8" s="20"/>
      <c r="G8" s="23"/>
    </row>
    <row r="9" spans="1:7" s="33" customFormat="1" ht="47.25">
      <c r="A9" s="46">
        <v>2</v>
      </c>
      <c r="B9" s="23" t="s">
        <v>83</v>
      </c>
      <c r="C9" s="16" t="s">
        <v>101</v>
      </c>
      <c r="D9" s="16" t="s">
        <v>102</v>
      </c>
      <c r="E9" s="54">
        <v>1000</v>
      </c>
      <c r="F9" s="16" t="s">
        <v>92</v>
      </c>
      <c r="G9" s="39" t="s">
        <v>156</v>
      </c>
    </row>
    <row r="10" spans="1:10" s="11" customFormat="1" ht="56.25" customHeight="1">
      <c r="A10" s="46">
        <v>3</v>
      </c>
      <c r="B10" s="23" t="s">
        <v>88</v>
      </c>
      <c r="C10" s="16" t="s">
        <v>90</v>
      </c>
      <c r="D10" s="16" t="s">
        <v>99</v>
      </c>
      <c r="E10" s="56">
        <v>3000</v>
      </c>
      <c r="F10" s="16" t="s">
        <v>98</v>
      </c>
      <c r="G10" s="39" t="s">
        <v>129</v>
      </c>
      <c r="H10" s="39" t="s">
        <v>89</v>
      </c>
      <c r="I10" s="44"/>
      <c r="J10" s="39"/>
    </row>
    <row r="11" spans="1:9" s="11" customFormat="1" ht="45" customHeight="1">
      <c r="A11" s="46">
        <v>4</v>
      </c>
      <c r="B11" s="17" t="s">
        <v>91</v>
      </c>
      <c r="C11" s="16" t="s">
        <v>90</v>
      </c>
      <c r="D11" s="16" t="s">
        <v>64</v>
      </c>
      <c r="E11" s="56">
        <v>1000</v>
      </c>
      <c r="F11" s="16" t="s">
        <v>98</v>
      </c>
      <c r="G11" s="39" t="s">
        <v>130</v>
      </c>
      <c r="H11" s="39" t="s">
        <v>89</v>
      </c>
      <c r="I11" s="45"/>
    </row>
    <row r="12" spans="1:9" s="11" customFormat="1" ht="45" customHeight="1">
      <c r="A12" s="46">
        <v>5</v>
      </c>
      <c r="B12" s="17" t="s">
        <v>60</v>
      </c>
      <c r="C12" s="16" t="s">
        <v>90</v>
      </c>
      <c r="D12" s="16" t="s">
        <v>93</v>
      </c>
      <c r="E12" s="56">
        <v>700</v>
      </c>
      <c r="F12" s="16" t="s">
        <v>98</v>
      </c>
      <c r="G12" s="39" t="s">
        <v>131</v>
      </c>
      <c r="H12" s="39" t="s">
        <v>89</v>
      </c>
      <c r="I12" s="45"/>
    </row>
    <row r="13" spans="1:9" s="11" customFormat="1" ht="45" customHeight="1">
      <c r="A13" s="46">
        <v>6</v>
      </c>
      <c r="B13" s="23" t="s">
        <v>63</v>
      </c>
      <c r="C13" s="16" t="s">
        <v>104</v>
      </c>
      <c r="D13" s="16" t="s">
        <v>64</v>
      </c>
      <c r="E13" s="52">
        <v>1000</v>
      </c>
      <c r="F13" s="16" t="s">
        <v>98</v>
      </c>
      <c r="G13" s="39" t="s">
        <v>132</v>
      </c>
      <c r="H13" s="39" t="s">
        <v>89</v>
      </c>
      <c r="I13" s="45"/>
    </row>
    <row r="14" spans="1:7" s="11" customFormat="1" ht="47.25">
      <c r="A14" s="46">
        <v>7</v>
      </c>
      <c r="B14" s="23" t="s">
        <v>94</v>
      </c>
      <c r="C14" s="16" t="s">
        <v>107</v>
      </c>
      <c r="D14" s="16" t="s">
        <v>95</v>
      </c>
      <c r="E14" s="52">
        <v>1100</v>
      </c>
      <c r="F14" s="16" t="s">
        <v>84</v>
      </c>
      <c r="G14" s="16"/>
    </row>
    <row r="15" spans="1:7" s="11" customFormat="1" ht="31.5">
      <c r="A15" s="20" t="s">
        <v>22</v>
      </c>
      <c r="B15" s="19" t="s">
        <v>100</v>
      </c>
      <c r="C15" s="16"/>
      <c r="D15" s="16"/>
      <c r="E15" s="57"/>
      <c r="F15" s="16"/>
      <c r="G15" s="16"/>
    </row>
    <row r="16" spans="1:9" s="51" customFormat="1" ht="31.5">
      <c r="A16" s="46">
        <v>8</v>
      </c>
      <c r="B16" s="49" t="s">
        <v>106</v>
      </c>
      <c r="C16" s="46" t="s">
        <v>0</v>
      </c>
      <c r="D16" s="50" t="s">
        <v>61</v>
      </c>
      <c r="E16" s="58">
        <v>1500</v>
      </c>
      <c r="F16" s="46" t="s">
        <v>84</v>
      </c>
      <c r="G16" s="46" t="s">
        <v>133</v>
      </c>
      <c r="H16" s="150"/>
      <c r="I16" s="151"/>
    </row>
    <row r="17" spans="1:9" s="11" customFormat="1" ht="31.5">
      <c r="A17" s="16">
        <v>9</v>
      </c>
      <c r="B17" s="26" t="s">
        <v>103</v>
      </c>
      <c r="C17" s="46" t="s">
        <v>0</v>
      </c>
      <c r="D17" s="28" t="s">
        <v>105</v>
      </c>
      <c r="E17" s="59">
        <v>200</v>
      </c>
      <c r="F17" s="16" t="s">
        <v>92</v>
      </c>
      <c r="G17" s="16"/>
      <c r="H17" s="47"/>
      <c r="I17" s="48"/>
    </row>
    <row r="18" spans="1:9" s="11" customFormat="1" ht="35.25" customHeight="1">
      <c r="A18" s="16">
        <v>10</v>
      </c>
      <c r="B18" s="23" t="s">
        <v>18</v>
      </c>
      <c r="C18" s="16" t="s">
        <v>0</v>
      </c>
      <c r="D18" s="16" t="s">
        <v>11</v>
      </c>
      <c r="E18" s="52">
        <v>400</v>
      </c>
      <c r="F18" s="16" t="s">
        <v>92</v>
      </c>
      <c r="G18" s="16"/>
      <c r="H18" s="144"/>
      <c r="I18" s="143"/>
    </row>
    <row r="19" spans="1:7" s="11" customFormat="1" ht="31.5">
      <c r="A19" s="20" t="s">
        <v>23</v>
      </c>
      <c r="B19" s="19" t="s">
        <v>25</v>
      </c>
      <c r="C19" s="16"/>
      <c r="D19" s="16"/>
      <c r="E19" s="30"/>
      <c r="F19" s="16"/>
      <c r="G19" s="16"/>
    </row>
    <row r="20" spans="1:9" s="11" customFormat="1" ht="45.75" customHeight="1">
      <c r="A20" s="16">
        <v>11</v>
      </c>
      <c r="B20" s="23" t="s">
        <v>87</v>
      </c>
      <c r="C20" s="16" t="s">
        <v>96</v>
      </c>
      <c r="D20" s="16" t="s">
        <v>85</v>
      </c>
      <c r="E20" s="60">
        <v>120</v>
      </c>
      <c r="F20" s="16" t="s">
        <v>92</v>
      </c>
      <c r="G20" s="39" t="s">
        <v>143</v>
      </c>
      <c r="H20" s="144"/>
      <c r="I20" s="143"/>
    </row>
    <row r="21" spans="1:9" s="11" customFormat="1" ht="78.75">
      <c r="A21" s="16">
        <v>12</v>
      </c>
      <c r="B21" s="23" t="s">
        <v>87</v>
      </c>
      <c r="C21" s="16" t="s">
        <v>97</v>
      </c>
      <c r="D21" s="16" t="s">
        <v>86</v>
      </c>
      <c r="E21" s="60">
        <v>60</v>
      </c>
      <c r="F21" s="16" t="s">
        <v>92</v>
      </c>
      <c r="G21" s="39" t="s">
        <v>143</v>
      </c>
      <c r="H21" s="144"/>
      <c r="I21" s="143"/>
    </row>
    <row r="22" spans="1:7" s="11" customFormat="1" ht="15.75">
      <c r="A22" s="20" t="s">
        <v>24</v>
      </c>
      <c r="B22" s="19" t="s">
        <v>71</v>
      </c>
      <c r="C22" s="61"/>
      <c r="D22" s="20"/>
      <c r="E22" s="57"/>
      <c r="F22" s="16"/>
      <c r="G22" s="16"/>
    </row>
    <row r="23" spans="1:7" ht="31.5">
      <c r="A23" s="16">
        <v>13</v>
      </c>
      <c r="B23" s="17" t="s">
        <v>68</v>
      </c>
      <c r="C23" s="16" t="s">
        <v>67</v>
      </c>
      <c r="D23" s="16" t="s">
        <v>11</v>
      </c>
      <c r="E23" s="52">
        <v>400</v>
      </c>
      <c r="F23" s="16" t="s">
        <v>92</v>
      </c>
      <c r="G23" s="68"/>
    </row>
  </sheetData>
  <sheetProtection/>
  <mergeCells count="7">
    <mergeCell ref="H18:I18"/>
    <mergeCell ref="H20:I20"/>
    <mergeCell ref="H21:I21"/>
    <mergeCell ref="A2:G2"/>
    <mergeCell ref="A3:G3"/>
    <mergeCell ref="H7:I7"/>
    <mergeCell ref="H16:I16"/>
  </mergeCells>
  <printOptions/>
  <pageMargins left="0.22" right="0.2"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1" sqref="A1:G1"/>
    </sheetView>
  </sheetViews>
  <sheetFormatPr defaultColWidth="9.00390625" defaultRowHeight="15.75"/>
  <cols>
    <col min="1" max="1" width="4.50390625" style="2" bestFit="1" customWidth="1"/>
    <col min="2" max="2" width="42.00390625" style="2" bestFit="1" customWidth="1"/>
    <col min="3" max="3" width="26.875" style="40" bestFit="1" customWidth="1"/>
    <col min="4" max="4" width="27.375" style="10" customWidth="1"/>
    <col min="5" max="5" width="11.625" style="42" bestFit="1" customWidth="1"/>
    <col min="6" max="6" width="20.375" style="3" customWidth="1"/>
    <col min="7" max="7" width="23.00390625" style="7" customWidth="1"/>
    <col min="8" max="8" width="31.25390625" style="3" hidden="1" customWidth="1"/>
    <col min="9" max="10" width="9.00390625" style="3" hidden="1" customWidth="1"/>
    <col min="11" max="16384" width="9.00390625" style="3" customWidth="1"/>
  </cols>
  <sheetData>
    <row r="1" spans="1:7" ht="18.75">
      <c r="A1" s="152" t="s">
        <v>194</v>
      </c>
      <c r="B1" s="152"/>
      <c r="C1" s="152"/>
      <c r="D1" s="152"/>
      <c r="E1" s="152"/>
      <c r="F1" s="152"/>
      <c r="G1" s="152"/>
    </row>
    <row r="2" spans="1:7" ht="18.75">
      <c r="A2" s="147" t="s">
        <v>263</v>
      </c>
      <c r="B2" s="147"/>
      <c r="C2" s="147"/>
      <c r="D2" s="147"/>
      <c r="E2" s="147"/>
      <c r="F2" s="147"/>
      <c r="G2" s="147"/>
    </row>
    <row r="3" spans="1:9" ht="18.75">
      <c r="A3" s="148" t="s">
        <v>272</v>
      </c>
      <c r="B3" s="148"/>
      <c r="C3" s="148"/>
      <c r="D3" s="148"/>
      <c r="E3" s="148"/>
      <c r="F3" s="148"/>
      <c r="G3" s="148"/>
      <c r="H3" s="1"/>
      <c r="I3" s="1"/>
    </row>
    <row r="4" spans="1:9" ht="18.75">
      <c r="A4" s="21"/>
      <c r="B4" s="21"/>
      <c r="C4" s="41"/>
      <c r="D4" s="21"/>
      <c r="E4" s="43"/>
      <c r="F4" s="21"/>
      <c r="G4" s="21"/>
      <c r="H4" s="1"/>
      <c r="I4" s="1"/>
    </row>
    <row r="5" spans="1:7" s="32" customFormat="1" ht="31.5">
      <c r="A5" s="15" t="s">
        <v>4</v>
      </c>
      <c r="B5" s="15" t="s">
        <v>5</v>
      </c>
      <c r="C5" s="20" t="s">
        <v>6</v>
      </c>
      <c r="D5" s="20" t="s">
        <v>12</v>
      </c>
      <c r="E5" s="30" t="s">
        <v>21</v>
      </c>
      <c r="F5" s="20" t="s">
        <v>13</v>
      </c>
      <c r="G5" s="20" t="s">
        <v>1</v>
      </c>
    </row>
    <row r="6" spans="1:7" s="11" customFormat="1" ht="47.25">
      <c r="A6" s="20" t="s">
        <v>2</v>
      </c>
      <c r="B6" s="19" t="s">
        <v>124</v>
      </c>
      <c r="C6" s="20"/>
      <c r="D6" s="20"/>
      <c r="E6" s="30"/>
      <c r="F6" s="20"/>
      <c r="G6" s="16"/>
    </row>
    <row r="7" spans="1:9" s="11" customFormat="1" ht="31.5">
      <c r="A7" s="46">
        <v>1</v>
      </c>
      <c r="B7" s="23" t="s">
        <v>125</v>
      </c>
      <c r="C7" s="16" t="s">
        <v>8</v>
      </c>
      <c r="D7" s="16" t="s">
        <v>126</v>
      </c>
      <c r="E7" s="52">
        <v>1072</v>
      </c>
      <c r="F7" s="16" t="s">
        <v>92</v>
      </c>
      <c r="G7" s="16" t="s">
        <v>186</v>
      </c>
      <c r="H7" s="144"/>
      <c r="I7" s="143"/>
    </row>
    <row r="8" spans="1:7" s="12" customFormat="1" ht="15.75">
      <c r="A8" s="20" t="s">
        <v>3</v>
      </c>
      <c r="B8" s="19" t="s">
        <v>70</v>
      </c>
      <c r="C8" s="20"/>
      <c r="D8" s="20"/>
      <c r="E8" s="53"/>
      <c r="F8" s="20"/>
      <c r="G8" s="23"/>
    </row>
    <row r="9" spans="1:7" s="33" customFormat="1" ht="15.75">
      <c r="A9" s="84" t="s">
        <v>198</v>
      </c>
      <c r="B9" s="85" t="s">
        <v>199</v>
      </c>
      <c r="C9" s="84"/>
      <c r="D9" s="84"/>
      <c r="E9" s="86"/>
      <c r="F9" s="84"/>
      <c r="G9" s="87"/>
    </row>
    <row r="10" spans="1:7" s="33" customFormat="1" ht="31.5">
      <c r="A10" s="46">
        <v>2</v>
      </c>
      <c r="B10" s="23" t="s">
        <v>83</v>
      </c>
      <c r="C10" s="16" t="s">
        <v>101</v>
      </c>
      <c r="D10" s="16" t="s">
        <v>102</v>
      </c>
      <c r="E10" s="54">
        <v>1000</v>
      </c>
      <c r="F10" s="16" t="s">
        <v>92</v>
      </c>
      <c r="G10" s="39" t="s">
        <v>200</v>
      </c>
    </row>
    <row r="11" spans="1:9" s="66" customFormat="1" ht="31.5">
      <c r="A11" s="46">
        <v>3</v>
      </c>
      <c r="B11" s="17" t="s">
        <v>127</v>
      </c>
      <c r="C11" s="55" t="s">
        <v>0</v>
      </c>
      <c r="D11" s="55" t="s">
        <v>7</v>
      </c>
      <c r="E11" s="65">
        <v>150</v>
      </c>
      <c r="F11" s="16" t="s">
        <v>84</v>
      </c>
      <c r="G11" s="39" t="s">
        <v>201</v>
      </c>
      <c r="H11" s="145"/>
      <c r="I11" s="149"/>
    </row>
    <row r="12" spans="1:10" s="11" customFormat="1" ht="31.5">
      <c r="A12" s="46">
        <v>4</v>
      </c>
      <c r="B12" s="25" t="s">
        <v>31</v>
      </c>
      <c r="C12" s="28" t="s">
        <v>32</v>
      </c>
      <c r="D12" s="28" t="s">
        <v>128</v>
      </c>
      <c r="E12" s="52">
        <v>500</v>
      </c>
      <c r="F12" s="16" t="s">
        <v>84</v>
      </c>
      <c r="G12" s="16"/>
      <c r="H12" s="145"/>
      <c r="I12" s="146"/>
      <c r="J12" s="146"/>
    </row>
    <row r="13" spans="1:7" s="89" customFormat="1" ht="15.75">
      <c r="A13" s="84" t="s">
        <v>202</v>
      </c>
      <c r="B13" s="85" t="s">
        <v>203</v>
      </c>
      <c r="C13" s="87"/>
      <c r="D13" s="87"/>
      <c r="E13" s="88"/>
      <c r="F13" s="28"/>
      <c r="G13" s="28"/>
    </row>
    <row r="14" spans="1:10" s="11" customFormat="1" ht="56.25" customHeight="1">
      <c r="A14" s="16">
        <v>5</v>
      </c>
      <c r="B14" s="23" t="s">
        <v>88</v>
      </c>
      <c r="C14" s="16" t="s">
        <v>90</v>
      </c>
      <c r="D14" s="16" t="s">
        <v>99</v>
      </c>
      <c r="E14" s="56">
        <v>3000</v>
      </c>
      <c r="F14" s="16" t="s">
        <v>98</v>
      </c>
      <c r="G14" s="39" t="s">
        <v>129</v>
      </c>
      <c r="H14" s="39" t="s">
        <v>89</v>
      </c>
      <c r="I14" s="44"/>
      <c r="J14" s="39"/>
    </row>
    <row r="15" spans="1:9" s="11" customFormat="1" ht="45" customHeight="1">
      <c r="A15" s="16">
        <v>6</v>
      </c>
      <c r="B15" s="17" t="s">
        <v>91</v>
      </c>
      <c r="C15" s="16" t="s">
        <v>90</v>
      </c>
      <c r="D15" s="16" t="s">
        <v>64</v>
      </c>
      <c r="E15" s="56">
        <v>1000</v>
      </c>
      <c r="F15" s="16" t="s">
        <v>98</v>
      </c>
      <c r="G15" s="39" t="s">
        <v>130</v>
      </c>
      <c r="H15" s="39" t="s">
        <v>89</v>
      </c>
      <c r="I15" s="45"/>
    </row>
    <row r="16" spans="1:9" s="11" customFormat="1" ht="45" customHeight="1">
      <c r="A16" s="16">
        <v>7</v>
      </c>
      <c r="B16" s="17" t="s">
        <v>60</v>
      </c>
      <c r="C16" s="16" t="s">
        <v>90</v>
      </c>
      <c r="D16" s="16" t="s">
        <v>93</v>
      </c>
      <c r="E16" s="56">
        <v>700</v>
      </c>
      <c r="F16" s="16" t="s">
        <v>98</v>
      </c>
      <c r="G16" s="39" t="s">
        <v>131</v>
      </c>
      <c r="H16" s="39" t="s">
        <v>89</v>
      </c>
      <c r="I16" s="45"/>
    </row>
    <row r="17" spans="1:9" s="11" customFormat="1" ht="45" customHeight="1">
      <c r="A17" s="16">
        <v>8</v>
      </c>
      <c r="B17" s="23" t="s">
        <v>63</v>
      </c>
      <c r="C17" s="16" t="s">
        <v>104</v>
      </c>
      <c r="D17" s="16" t="s">
        <v>64</v>
      </c>
      <c r="E17" s="52">
        <v>1000</v>
      </c>
      <c r="F17" s="16" t="s">
        <v>98</v>
      </c>
      <c r="G17" s="39" t="s">
        <v>132</v>
      </c>
      <c r="H17" s="39" t="s">
        <v>89</v>
      </c>
      <c r="I17" s="45"/>
    </row>
    <row r="18" spans="1:7" s="11" customFormat="1" ht="47.25">
      <c r="A18" s="16">
        <v>9</v>
      </c>
      <c r="B18" s="23" t="s">
        <v>94</v>
      </c>
      <c r="C18" s="16" t="s">
        <v>107</v>
      </c>
      <c r="D18" s="16" t="s">
        <v>95</v>
      </c>
      <c r="E18" s="52">
        <v>1100</v>
      </c>
      <c r="F18" s="16" t="s">
        <v>84</v>
      </c>
      <c r="G18" s="16"/>
    </row>
    <row r="19" spans="1:7" s="11" customFormat="1" ht="15.75">
      <c r="A19" s="20" t="s">
        <v>22</v>
      </c>
      <c r="B19" s="19" t="s">
        <v>100</v>
      </c>
      <c r="C19" s="16"/>
      <c r="D19" s="16"/>
      <c r="E19" s="57"/>
      <c r="F19" s="16"/>
      <c r="G19" s="16"/>
    </row>
    <row r="20" spans="1:9" s="51" customFormat="1" ht="31.5">
      <c r="A20" s="46">
        <v>10</v>
      </c>
      <c r="B20" s="49" t="s">
        <v>106</v>
      </c>
      <c r="C20" s="46" t="s">
        <v>0</v>
      </c>
      <c r="D20" s="50" t="s">
        <v>61</v>
      </c>
      <c r="E20" s="58">
        <v>1500</v>
      </c>
      <c r="F20" s="46" t="s">
        <v>84</v>
      </c>
      <c r="G20" s="46" t="s">
        <v>133</v>
      </c>
      <c r="H20" s="150"/>
      <c r="I20" s="151"/>
    </row>
    <row r="21" spans="1:9" s="11" customFormat="1" ht="31.5">
      <c r="A21" s="16">
        <v>11</v>
      </c>
      <c r="B21" s="26" t="s">
        <v>103</v>
      </c>
      <c r="C21" s="46" t="s">
        <v>0</v>
      </c>
      <c r="D21" s="28" t="s">
        <v>105</v>
      </c>
      <c r="E21" s="59">
        <v>200</v>
      </c>
      <c r="F21" s="16" t="s">
        <v>92</v>
      </c>
      <c r="G21" s="16"/>
      <c r="H21" s="47"/>
      <c r="I21" s="48"/>
    </row>
    <row r="22" spans="1:9" s="11" customFormat="1" ht="35.25" customHeight="1">
      <c r="A22" s="16">
        <v>12</v>
      </c>
      <c r="B22" s="23" t="s">
        <v>18</v>
      </c>
      <c r="C22" s="16" t="s">
        <v>0</v>
      </c>
      <c r="D22" s="16" t="s">
        <v>11</v>
      </c>
      <c r="E22" s="52">
        <v>400</v>
      </c>
      <c r="F22" s="16" t="s">
        <v>92</v>
      </c>
      <c r="G22" s="16"/>
      <c r="H22" s="144"/>
      <c r="I22" s="143"/>
    </row>
    <row r="23" spans="1:7" s="11" customFormat="1" ht="31.5">
      <c r="A23" s="20" t="s">
        <v>23</v>
      </c>
      <c r="B23" s="19" t="s">
        <v>25</v>
      </c>
      <c r="C23" s="16"/>
      <c r="D23" s="16"/>
      <c r="E23" s="30"/>
      <c r="F23" s="16"/>
      <c r="G23" s="16"/>
    </row>
    <row r="24" spans="1:7" s="11" customFormat="1" ht="31.5">
      <c r="A24" s="84" t="s">
        <v>198</v>
      </c>
      <c r="B24" s="85" t="s">
        <v>204</v>
      </c>
      <c r="C24" s="87"/>
      <c r="D24" s="87"/>
      <c r="E24" s="88"/>
      <c r="F24" s="16"/>
      <c r="G24" s="16"/>
    </row>
    <row r="25" spans="1:7" s="51" customFormat="1" ht="31.5">
      <c r="A25" s="46">
        <v>13</v>
      </c>
      <c r="B25" s="67" t="s">
        <v>134</v>
      </c>
      <c r="C25" s="46" t="s">
        <v>135</v>
      </c>
      <c r="D25" s="46" t="s">
        <v>136</v>
      </c>
      <c r="E25" s="54">
        <v>220</v>
      </c>
      <c r="F25" s="46" t="s">
        <v>92</v>
      </c>
      <c r="G25" s="46"/>
    </row>
    <row r="26" spans="1:9" s="11" customFormat="1" ht="52.5" customHeight="1">
      <c r="A26" s="16">
        <v>14</v>
      </c>
      <c r="B26" s="23" t="s">
        <v>137</v>
      </c>
      <c r="C26" s="16" t="s">
        <v>138</v>
      </c>
      <c r="D26" s="16" t="s">
        <v>139</v>
      </c>
      <c r="E26" s="56">
        <v>50</v>
      </c>
      <c r="F26" s="16" t="s">
        <v>92</v>
      </c>
      <c r="G26" s="84"/>
      <c r="H26" s="144"/>
      <c r="I26" s="143"/>
    </row>
    <row r="27" spans="1:7" s="11" customFormat="1" ht="31.5">
      <c r="A27" s="84" t="s">
        <v>202</v>
      </c>
      <c r="B27" s="85" t="s">
        <v>205</v>
      </c>
      <c r="C27" s="84"/>
      <c r="D27" s="87" t="s">
        <v>206</v>
      </c>
      <c r="E27" s="90"/>
      <c r="F27" s="16"/>
      <c r="G27" s="20"/>
    </row>
    <row r="28" spans="1:9" s="11" customFormat="1" ht="47.25">
      <c r="A28" s="16">
        <v>15</v>
      </c>
      <c r="B28" s="23" t="s">
        <v>140</v>
      </c>
      <c r="C28" s="16" t="s">
        <v>141</v>
      </c>
      <c r="D28" s="16" t="s">
        <v>142</v>
      </c>
      <c r="E28" s="60">
        <v>30</v>
      </c>
      <c r="F28" s="16" t="s">
        <v>92</v>
      </c>
      <c r="G28" s="39" t="s">
        <v>143</v>
      </c>
      <c r="H28" s="144"/>
      <c r="I28" s="143"/>
    </row>
    <row r="29" spans="1:9" s="11" customFormat="1" ht="45.75" customHeight="1">
      <c r="A29" s="16">
        <v>16</v>
      </c>
      <c r="B29" s="23" t="s">
        <v>87</v>
      </c>
      <c r="C29" s="16" t="s">
        <v>96</v>
      </c>
      <c r="D29" s="16" t="s">
        <v>85</v>
      </c>
      <c r="E29" s="60">
        <v>120</v>
      </c>
      <c r="F29" s="16" t="s">
        <v>92</v>
      </c>
      <c r="G29" s="39" t="s">
        <v>143</v>
      </c>
      <c r="H29" s="144"/>
      <c r="I29" s="143"/>
    </row>
    <row r="30" spans="1:9" s="11" customFormat="1" ht="47.25">
      <c r="A30" s="16">
        <v>17</v>
      </c>
      <c r="B30" s="23" t="s">
        <v>87</v>
      </c>
      <c r="C30" s="16" t="s">
        <v>97</v>
      </c>
      <c r="D30" s="16" t="s">
        <v>86</v>
      </c>
      <c r="E30" s="60">
        <v>60</v>
      </c>
      <c r="F30" s="16" t="s">
        <v>92</v>
      </c>
      <c r="G30" s="39" t="s">
        <v>143</v>
      </c>
      <c r="H30" s="144"/>
      <c r="I30" s="143"/>
    </row>
    <row r="31" spans="1:7" s="11" customFormat="1" ht="31.5">
      <c r="A31" s="84" t="s">
        <v>207</v>
      </c>
      <c r="B31" s="85" t="s">
        <v>208</v>
      </c>
      <c r="C31" s="84"/>
      <c r="D31" s="87" t="s">
        <v>209</v>
      </c>
      <c r="E31" s="86"/>
      <c r="F31" s="16"/>
      <c r="G31" s="16"/>
    </row>
    <row r="32" spans="1:9" s="12" customFormat="1" ht="47.25">
      <c r="A32" s="16">
        <v>18</v>
      </c>
      <c r="B32" s="23" t="s">
        <v>144</v>
      </c>
      <c r="C32" s="16" t="s">
        <v>145</v>
      </c>
      <c r="D32" s="16" t="s">
        <v>146</v>
      </c>
      <c r="E32" s="52">
        <v>50</v>
      </c>
      <c r="F32" s="16" t="s">
        <v>92</v>
      </c>
      <c r="G32" s="16" t="s">
        <v>209</v>
      </c>
      <c r="H32" s="142"/>
      <c r="I32" s="143"/>
    </row>
    <row r="33" spans="1:9" s="11" customFormat="1" ht="47.25">
      <c r="A33" s="16">
        <v>19</v>
      </c>
      <c r="B33" s="23" t="s">
        <v>144</v>
      </c>
      <c r="C33" s="16" t="s">
        <v>147</v>
      </c>
      <c r="D33" s="16" t="s">
        <v>148</v>
      </c>
      <c r="E33" s="52">
        <v>50</v>
      </c>
      <c r="F33" s="16" t="s">
        <v>92</v>
      </c>
      <c r="G33" s="16" t="s">
        <v>209</v>
      </c>
      <c r="H33" s="142"/>
      <c r="I33" s="143"/>
    </row>
    <row r="34" spans="1:7" s="11" customFormat="1" ht="15.75">
      <c r="A34" s="20" t="s">
        <v>24</v>
      </c>
      <c r="B34" s="19" t="s">
        <v>71</v>
      </c>
      <c r="C34" s="61"/>
      <c r="D34" s="20"/>
      <c r="E34" s="57"/>
      <c r="F34" s="16"/>
      <c r="G34" s="16"/>
    </row>
    <row r="35" spans="1:7" ht="31.5">
      <c r="A35" s="16">
        <v>20</v>
      </c>
      <c r="B35" s="17" t="s">
        <v>68</v>
      </c>
      <c r="C35" s="16" t="s">
        <v>67</v>
      </c>
      <c r="D35" s="16" t="s">
        <v>11</v>
      </c>
      <c r="E35" s="52">
        <v>400</v>
      </c>
      <c r="F35" s="16" t="s">
        <v>92</v>
      </c>
      <c r="G35" s="68"/>
    </row>
  </sheetData>
  <sheetProtection/>
  <mergeCells count="14">
    <mergeCell ref="H7:I7"/>
    <mergeCell ref="H11:I11"/>
    <mergeCell ref="H12:J12"/>
    <mergeCell ref="H20:I20"/>
    <mergeCell ref="H33:I33"/>
    <mergeCell ref="A1:G1"/>
    <mergeCell ref="H22:I22"/>
    <mergeCell ref="H26:I26"/>
    <mergeCell ref="H28:I28"/>
    <mergeCell ref="H29:I29"/>
    <mergeCell ref="H30:I30"/>
    <mergeCell ref="H32:I32"/>
    <mergeCell ref="A2:G2"/>
    <mergeCell ref="A3:G3"/>
  </mergeCells>
  <printOptions horizontalCentered="1"/>
  <pageMargins left="0.2362204724409449" right="0.2362204724409449" top="0.5511811023622047" bottom="0.4330708661417323" header="0.31496062992125984" footer="0.31496062992125984"/>
  <pageSetup fitToHeight="0" fitToWidth="1" horizontalDpi="600" verticalDpi="600" orientation="landscape" paperSize="9" scale="86" r:id="rId1"/>
  <headerFooter>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G1"/>
    </sheetView>
  </sheetViews>
  <sheetFormatPr defaultColWidth="9.00390625" defaultRowHeight="15.75"/>
  <cols>
    <col min="1" max="1" width="4.50390625" style="2" bestFit="1" customWidth="1"/>
    <col min="2" max="2" width="42.00390625" style="2" bestFit="1" customWidth="1"/>
    <col min="3" max="3" width="20.50390625" style="40" customWidth="1"/>
    <col min="4" max="4" width="17.75390625" style="10" customWidth="1"/>
    <col min="5" max="5" width="12.625" style="42" customWidth="1"/>
    <col min="6" max="6" width="16.375" style="3" customWidth="1"/>
    <col min="7" max="7" width="36.875" style="7" customWidth="1"/>
    <col min="8" max="8" width="31.25390625" style="3" hidden="1" customWidth="1"/>
    <col min="9" max="10" width="9.00390625" style="3" hidden="1" customWidth="1"/>
    <col min="11" max="16384" width="9.00390625" style="3" customWidth="1"/>
  </cols>
  <sheetData>
    <row r="1" spans="1:7" ht="18.75">
      <c r="A1" s="152" t="s">
        <v>210</v>
      </c>
      <c r="B1" s="152"/>
      <c r="C1" s="152"/>
      <c r="D1" s="152"/>
      <c r="E1" s="152"/>
      <c r="F1" s="152"/>
      <c r="G1" s="152"/>
    </row>
    <row r="2" spans="1:7" ht="18.75">
      <c r="A2" s="147" t="s">
        <v>264</v>
      </c>
      <c r="B2" s="147"/>
      <c r="C2" s="147"/>
      <c r="D2" s="147"/>
      <c r="E2" s="147"/>
      <c r="F2" s="147"/>
      <c r="G2" s="147"/>
    </row>
    <row r="3" spans="1:9" ht="18.75">
      <c r="A3" s="148" t="str">
        <f>'1948'!A3:G3</f>
        <v> (Kèm theo Tờ trình số 157  /TTr-BCSĐ ngày 16  tháng 8 năm 2019 của Ban cán sự đảng UBND tỉnh)</v>
      </c>
      <c r="B3" s="148"/>
      <c r="C3" s="148"/>
      <c r="D3" s="148"/>
      <c r="E3" s="148"/>
      <c r="F3" s="148"/>
      <c r="G3" s="148"/>
      <c r="H3" s="1"/>
      <c r="I3" s="1"/>
    </row>
    <row r="4" spans="1:9" ht="18.75">
      <c r="A4" s="21"/>
      <c r="B4" s="21"/>
      <c r="C4" s="41"/>
      <c r="D4" s="21"/>
      <c r="E4" s="43"/>
      <c r="F4" s="21"/>
      <c r="G4" s="21"/>
      <c r="H4" s="1"/>
      <c r="I4" s="1"/>
    </row>
    <row r="5" spans="1:7" s="32" customFormat="1" ht="31.5">
      <c r="A5" s="15" t="s">
        <v>4</v>
      </c>
      <c r="B5" s="15" t="s">
        <v>5</v>
      </c>
      <c r="C5" s="20" t="s">
        <v>6</v>
      </c>
      <c r="D5" s="20" t="s">
        <v>12</v>
      </c>
      <c r="E5" s="30" t="s">
        <v>21</v>
      </c>
      <c r="F5" s="20" t="s">
        <v>13</v>
      </c>
      <c r="G5" s="20" t="s">
        <v>1</v>
      </c>
    </row>
    <row r="6" spans="1:7" s="12" customFormat="1" ht="15.75">
      <c r="A6" s="20" t="s">
        <v>2</v>
      </c>
      <c r="B6" s="19" t="s">
        <v>70</v>
      </c>
      <c r="C6" s="20"/>
      <c r="D6" s="20"/>
      <c r="E6" s="53"/>
      <c r="F6" s="20"/>
      <c r="G6" s="23"/>
    </row>
    <row r="7" spans="1:9" s="66" customFormat="1" ht="47.25">
      <c r="A7" s="46">
        <v>1</v>
      </c>
      <c r="B7" s="17" t="s">
        <v>127</v>
      </c>
      <c r="C7" s="55" t="s">
        <v>0</v>
      </c>
      <c r="D7" s="55" t="s">
        <v>7</v>
      </c>
      <c r="E7" s="65">
        <v>150</v>
      </c>
      <c r="F7" s="16" t="s">
        <v>84</v>
      </c>
      <c r="G7" s="16" t="s">
        <v>196</v>
      </c>
      <c r="H7" s="145"/>
      <c r="I7" s="149"/>
    </row>
    <row r="8" spans="1:10" s="11" customFormat="1" ht="110.25">
      <c r="A8" s="46">
        <v>2</v>
      </c>
      <c r="B8" s="25" t="s">
        <v>31</v>
      </c>
      <c r="C8" s="28" t="s">
        <v>32</v>
      </c>
      <c r="D8" s="28" t="s">
        <v>128</v>
      </c>
      <c r="E8" s="52">
        <v>500</v>
      </c>
      <c r="F8" s="16" t="s">
        <v>84</v>
      </c>
      <c r="G8" s="16" t="s">
        <v>197</v>
      </c>
      <c r="H8" s="145"/>
      <c r="I8" s="146"/>
      <c r="J8" s="146"/>
    </row>
    <row r="9" spans="1:10" s="11" customFormat="1" ht="15.75">
      <c r="A9" s="20" t="s">
        <v>3</v>
      </c>
      <c r="B9" s="19" t="s">
        <v>100</v>
      </c>
      <c r="C9" s="16"/>
      <c r="D9" s="16"/>
      <c r="E9" s="57"/>
      <c r="F9" s="16"/>
      <c r="G9" s="16"/>
      <c r="H9" s="74"/>
      <c r="I9" s="75"/>
      <c r="J9" s="75"/>
    </row>
    <row r="10" spans="1:10" s="11" customFormat="1" ht="47.25">
      <c r="A10" s="16">
        <v>3</v>
      </c>
      <c r="B10" s="23" t="s">
        <v>18</v>
      </c>
      <c r="C10" s="16" t="s">
        <v>0</v>
      </c>
      <c r="D10" s="16" t="s">
        <v>11</v>
      </c>
      <c r="E10" s="52">
        <v>400</v>
      </c>
      <c r="F10" s="16" t="s">
        <v>92</v>
      </c>
      <c r="G10" s="46" t="s">
        <v>185</v>
      </c>
      <c r="H10" s="74"/>
      <c r="I10" s="75"/>
      <c r="J10" s="75"/>
    </row>
    <row r="11" spans="1:7" s="11" customFormat="1" ht="31.5">
      <c r="A11" s="20" t="s">
        <v>22</v>
      </c>
      <c r="B11" s="19" t="s">
        <v>25</v>
      </c>
      <c r="C11" s="16"/>
      <c r="D11" s="16"/>
      <c r="E11" s="30"/>
      <c r="F11" s="16"/>
      <c r="G11" s="16"/>
    </row>
    <row r="12" spans="1:7" s="51" customFormat="1" ht="47.25">
      <c r="A12" s="46">
        <v>4</v>
      </c>
      <c r="B12" s="67" t="s">
        <v>134</v>
      </c>
      <c r="C12" s="46" t="s">
        <v>135</v>
      </c>
      <c r="D12" s="46" t="s">
        <v>136</v>
      </c>
      <c r="E12" s="54">
        <v>220</v>
      </c>
      <c r="F12" s="46" t="s">
        <v>92</v>
      </c>
      <c r="G12" s="46" t="s">
        <v>211</v>
      </c>
    </row>
    <row r="13" spans="1:9" s="11" customFormat="1" ht="52.5" customHeight="1">
      <c r="A13" s="46">
        <v>5</v>
      </c>
      <c r="B13" s="23" t="s">
        <v>137</v>
      </c>
      <c r="C13" s="16" t="s">
        <v>138</v>
      </c>
      <c r="D13" s="16" t="s">
        <v>139</v>
      </c>
      <c r="E13" s="56">
        <v>50</v>
      </c>
      <c r="F13" s="16" t="s">
        <v>92</v>
      </c>
      <c r="G13" s="46" t="s">
        <v>153</v>
      </c>
      <c r="H13" s="144"/>
      <c r="I13" s="143"/>
    </row>
    <row r="14" spans="1:9" s="11" customFormat="1" ht="63">
      <c r="A14" s="46">
        <v>6</v>
      </c>
      <c r="B14" s="23" t="s">
        <v>140</v>
      </c>
      <c r="C14" s="16" t="s">
        <v>141</v>
      </c>
      <c r="D14" s="16" t="s">
        <v>142</v>
      </c>
      <c r="E14" s="60">
        <v>30</v>
      </c>
      <c r="F14" s="16" t="s">
        <v>92</v>
      </c>
      <c r="G14" s="46" t="s">
        <v>212</v>
      </c>
      <c r="H14" s="144"/>
      <c r="I14" s="143"/>
    </row>
    <row r="15" spans="1:9" s="12" customFormat="1" ht="78.75">
      <c r="A15" s="46">
        <v>7</v>
      </c>
      <c r="B15" s="23" t="s">
        <v>144</v>
      </c>
      <c r="C15" s="16" t="s">
        <v>145</v>
      </c>
      <c r="D15" s="16" t="s">
        <v>146</v>
      </c>
      <c r="E15" s="52">
        <v>50</v>
      </c>
      <c r="F15" s="16" t="s">
        <v>92</v>
      </c>
      <c r="G15" s="16" t="s">
        <v>213</v>
      </c>
      <c r="H15" s="142"/>
      <c r="I15" s="143"/>
    </row>
    <row r="16" spans="1:9" s="11" customFormat="1" ht="63">
      <c r="A16" s="46">
        <v>8</v>
      </c>
      <c r="B16" s="23" t="s">
        <v>144</v>
      </c>
      <c r="C16" s="16" t="s">
        <v>147</v>
      </c>
      <c r="D16" s="16" t="s">
        <v>148</v>
      </c>
      <c r="E16" s="52">
        <v>50</v>
      </c>
      <c r="F16" s="16" t="s">
        <v>92</v>
      </c>
      <c r="G16" s="16" t="s">
        <v>213</v>
      </c>
      <c r="H16" s="142"/>
      <c r="I16" s="143"/>
    </row>
  </sheetData>
  <sheetProtection/>
  <mergeCells count="9">
    <mergeCell ref="A1:G1"/>
    <mergeCell ref="H14:I14"/>
    <mergeCell ref="H15:I15"/>
    <mergeCell ref="H16:I16"/>
    <mergeCell ref="A2:G2"/>
    <mergeCell ref="A3:G3"/>
    <mergeCell ref="H7:I7"/>
    <mergeCell ref="H8:J8"/>
    <mergeCell ref="H13:I1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9" r:id="rId1"/>
  <headerFooter>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1" sqref="A1:J1"/>
    </sheetView>
  </sheetViews>
  <sheetFormatPr defaultColWidth="9.00390625" defaultRowHeight="15.75"/>
  <cols>
    <col min="1" max="1" width="4.50390625" style="2" bestFit="1" customWidth="1"/>
    <col min="2" max="2" width="42.00390625" style="2" bestFit="1" customWidth="1"/>
    <col min="3" max="3" width="22.50390625" style="40" customWidth="1"/>
    <col min="4" max="4" width="14.00390625" style="10" customWidth="1"/>
    <col min="5" max="5" width="11.625" style="42" bestFit="1" customWidth="1"/>
    <col min="6" max="6" width="20.375" style="3" customWidth="1"/>
    <col min="7" max="7" width="45.125" style="7" customWidth="1"/>
    <col min="8" max="8" width="31.25390625" style="3" hidden="1" customWidth="1"/>
    <col min="9" max="10" width="9.00390625" style="3" hidden="1" customWidth="1"/>
    <col min="11" max="16384" width="9.00390625" style="3" customWidth="1"/>
  </cols>
  <sheetData>
    <row r="1" spans="1:10" ht="18.75">
      <c r="A1" s="152" t="s">
        <v>215</v>
      </c>
      <c r="B1" s="152"/>
      <c r="C1" s="152"/>
      <c r="D1" s="152"/>
      <c r="E1" s="152"/>
      <c r="F1" s="152"/>
      <c r="G1" s="152"/>
      <c r="H1" s="152"/>
      <c r="I1" s="152"/>
      <c r="J1" s="152"/>
    </row>
    <row r="2" spans="1:10" ht="18.75">
      <c r="A2" s="147" t="s">
        <v>265</v>
      </c>
      <c r="B2" s="147"/>
      <c r="C2" s="147"/>
      <c r="D2" s="147"/>
      <c r="E2" s="147"/>
      <c r="F2" s="147"/>
      <c r="G2" s="147"/>
      <c r="H2" s="147"/>
      <c r="I2" s="147"/>
      <c r="J2" s="147"/>
    </row>
    <row r="3" spans="1:9" ht="25.5" customHeight="1">
      <c r="A3" s="153" t="str">
        <f>'2,LOAI BO'!A3:G3</f>
        <v> (Kèm theo Tờ trình số 157  /TTr-BCSĐ ngày 16  tháng 8 năm 2019 của Ban cán sự đảng UBND tỉnh)</v>
      </c>
      <c r="B3" s="153"/>
      <c r="C3" s="153"/>
      <c r="D3" s="153"/>
      <c r="E3" s="153"/>
      <c r="F3" s="153"/>
      <c r="G3" s="153"/>
      <c r="H3" s="1"/>
      <c r="I3" s="1"/>
    </row>
    <row r="4" spans="1:7" s="32" customFormat="1" ht="31.5">
      <c r="A4" s="15" t="s">
        <v>4</v>
      </c>
      <c r="B4" s="15" t="s">
        <v>5</v>
      </c>
      <c r="C4" s="20" t="s">
        <v>6</v>
      </c>
      <c r="D4" s="20" t="s">
        <v>12</v>
      </c>
      <c r="E4" s="57" t="s">
        <v>21</v>
      </c>
      <c r="F4" s="20" t="s">
        <v>13</v>
      </c>
      <c r="G4" s="20" t="s">
        <v>1</v>
      </c>
    </row>
    <row r="5" spans="1:7" s="11" customFormat="1" ht="15.75">
      <c r="A5" s="20" t="s">
        <v>2</v>
      </c>
      <c r="B5" s="19" t="s">
        <v>108</v>
      </c>
      <c r="C5" s="20"/>
      <c r="D5" s="20"/>
      <c r="E5" s="57"/>
      <c r="F5" s="20"/>
      <c r="G5" s="16"/>
    </row>
    <row r="6" spans="1:9" s="11" customFormat="1" ht="34.5" customHeight="1">
      <c r="A6" s="46">
        <v>1</v>
      </c>
      <c r="B6" s="23" t="s">
        <v>155</v>
      </c>
      <c r="C6" s="16" t="s">
        <v>8</v>
      </c>
      <c r="D6" s="16" t="s">
        <v>64</v>
      </c>
      <c r="E6" s="52">
        <v>1072</v>
      </c>
      <c r="F6" s="16" t="s">
        <v>92</v>
      </c>
      <c r="G6" s="16" t="s">
        <v>195</v>
      </c>
      <c r="H6" s="144"/>
      <c r="I6" s="143"/>
    </row>
    <row r="7" spans="1:7" s="12" customFormat="1" ht="15.75">
      <c r="A7" s="20" t="s">
        <v>3</v>
      </c>
      <c r="B7" s="19" t="s">
        <v>70</v>
      </c>
      <c r="C7" s="20"/>
      <c r="D7" s="20"/>
      <c r="E7" s="53"/>
      <c r="F7" s="20"/>
      <c r="G7" s="23"/>
    </row>
    <row r="8" spans="1:7" s="33" customFormat="1" ht="93.75">
      <c r="A8" s="46">
        <v>2</v>
      </c>
      <c r="B8" s="23" t="s">
        <v>83</v>
      </c>
      <c r="C8" s="16" t="s">
        <v>101</v>
      </c>
      <c r="D8" s="16" t="s">
        <v>102</v>
      </c>
      <c r="E8" s="92">
        <v>1000</v>
      </c>
      <c r="F8" s="16" t="s">
        <v>92</v>
      </c>
      <c r="G8" s="82" t="s">
        <v>214</v>
      </c>
    </row>
    <row r="9" spans="1:10" s="11" customFormat="1" ht="70.5" customHeight="1">
      <c r="A9" s="46">
        <v>3</v>
      </c>
      <c r="B9" s="23" t="s">
        <v>88</v>
      </c>
      <c r="C9" s="16" t="s">
        <v>90</v>
      </c>
      <c r="D9" s="16" t="s">
        <v>99</v>
      </c>
      <c r="E9" s="52">
        <v>3000</v>
      </c>
      <c r="F9" s="16" t="s">
        <v>98</v>
      </c>
      <c r="G9" s="83" t="s">
        <v>189</v>
      </c>
      <c r="H9" s="39" t="s">
        <v>89</v>
      </c>
      <c r="I9" s="44"/>
      <c r="J9" s="39"/>
    </row>
    <row r="10" spans="1:9" s="11" customFormat="1" ht="82.5" customHeight="1">
      <c r="A10" s="46">
        <v>4</v>
      </c>
      <c r="B10" s="17" t="s">
        <v>91</v>
      </c>
      <c r="C10" s="16" t="s">
        <v>90</v>
      </c>
      <c r="D10" s="16" t="s">
        <v>64</v>
      </c>
      <c r="E10" s="52">
        <v>1000</v>
      </c>
      <c r="F10" s="16" t="s">
        <v>98</v>
      </c>
      <c r="G10" s="83" t="s">
        <v>189</v>
      </c>
      <c r="H10" s="39" t="s">
        <v>89</v>
      </c>
      <c r="I10" s="45"/>
    </row>
    <row r="11" spans="1:10" s="11" customFormat="1" ht="140.25" customHeight="1">
      <c r="A11" s="46">
        <v>5</v>
      </c>
      <c r="B11" s="78" t="s">
        <v>220</v>
      </c>
      <c r="C11" s="77" t="s">
        <v>90</v>
      </c>
      <c r="D11" s="77" t="s">
        <v>10</v>
      </c>
      <c r="E11" s="93">
        <v>700</v>
      </c>
      <c r="F11" s="77" t="s">
        <v>98</v>
      </c>
      <c r="G11" s="77" t="s">
        <v>221</v>
      </c>
      <c r="H11" s="80"/>
      <c r="I11" s="81"/>
      <c r="J11" s="79" t="s">
        <v>192</v>
      </c>
    </row>
    <row r="12" spans="1:9" s="11" customFormat="1" ht="58.5" customHeight="1">
      <c r="A12" s="46">
        <v>6</v>
      </c>
      <c r="B12" s="23" t="s">
        <v>63</v>
      </c>
      <c r="C12" s="16" t="s">
        <v>104</v>
      </c>
      <c r="D12" s="16" t="s">
        <v>64</v>
      </c>
      <c r="E12" s="52">
        <v>1000</v>
      </c>
      <c r="F12" s="16" t="s">
        <v>98</v>
      </c>
      <c r="G12" s="46" t="s">
        <v>192</v>
      </c>
      <c r="H12" s="39" t="s">
        <v>89</v>
      </c>
      <c r="I12" s="45"/>
    </row>
    <row r="13" spans="1:7" s="11" customFormat="1" ht="63">
      <c r="A13" s="46">
        <v>7</v>
      </c>
      <c r="B13" s="23" t="s">
        <v>94</v>
      </c>
      <c r="C13" s="16" t="s">
        <v>107</v>
      </c>
      <c r="D13" s="16" t="s">
        <v>95</v>
      </c>
      <c r="E13" s="52">
        <v>1100</v>
      </c>
      <c r="F13" s="16" t="s">
        <v>84</v>
      </c>
      <c r="G13" s="16" t="s">
        <v>187</v>
      </c>
    </row>
    <row r="14" spans="1:7" s="11" customFormat="1" ht="15.75">
      <c r="A14" s="20" t="s">
        <v>22</v>
      </c>
      <c r="B14" s="19" t="s">
        <v>100</v>
      </c>
      <c r="C14" s="16"/>
      <c r="D14" s="16"/>
      <c r="E14" s="57"/>
      <c r="F14" s="16"/>
      <c r="G14" s="16"/>
    </row>
    <row r="15" spans="1:9" s="51" customFormat="1" ht="75" customHeight="1">
      <c r="A15" s="46">
        <v>8</v>
      </c>
      <c r="B15" s="49" t="s">
        <v>106</v>
      </c>
      <c r="C15" s="46" t="s">
        <v>0</v>
      </c>
      <c r="D15" s="50" t="s">
        <v>61</v>
      </c>
      <c r="E15" s="58">
        <v>1500</v>
      </c>
      <c r="F15" s="46" t="s">
        <v>84</v>
      </c>
      <c r="G15" s="46" t="s">
        <v>192</v>
      </c>
      <c r="H15" s="150"/>
      <c r="I15" s="151"/>
    </row>
    <row r="16" spans="1:9" s="11" customFormat="1" ht="87.75" customHeight="1">
      <c r="A16" s="16">
        <v>9</v>
      </c>
      <c r="B16" s="26" t="s">
        <v>103</v>
      </c>
      <c r="C16" s="46" t="s">
        <v>0</v>
      </c>
      <c r="D16" s="28" t="s">
        <v>105</v>
      </c>
      <c r="E16" s="59">
        <v>200</v>
      </c>
      <c r="F16" s="16" t="s">
        <v>92</v>
      </c>
      <c r="G16" s="16" t="s">
        <v>193</v>
      </c>
      <c r="H16" s="47"/>
      <c r="I16" s="48"/>
    </row>
    <row r="17" spans="1:7" s="11" customFormat="1" ht="31.5">
      <c r="A17" s="20" t="s">
        <v>23</v>
      </c>
      <c r="B17" s="19" t="s">
        <v>25</v>
      </c>
      <c r="C17" s="16"/>
      <c r="D17" s="16"/>
      <c r="E17" s="57"/>
      <c r="F17" s="16"/>
      <c r="G17" s="16"/>
    </row>
    <row r="18" spans="1:9" s="11" customFormat="1" ht="88.5" customHeight="1">
      <c r="A18" s="16">
        <v>10</v>
      </c>
      <c r="B18" s="23" t="s">
        <v>87</v>
      </c>
      <c r="C18" s="16" t="s">
        <v>96</v>
      </c>
      <c r="D18" s="16" t="s">
        <v>85</v>
      </c>
      <c r="E18" s="91">
        <v>120</v>
      </c>
      <c r="F18" s="16" t="s">
        <v>92</v>
      </c>
      <c r="G18" s="46" t="s">
        <v>192</v>
      </c>
      <c r="H18" s="144"/>
      <c r="I18" s="143"/>
    </row>
    <row r="19" spans="1:9" s="11" customFormat="1" ht="94.5">
      <c r="A19" s="16">
        <v>11</v>
      </c>
      <c r="B19" s="23" t="s">
        <v>87</v>
      </c>
      <c r="C19" s="16" t="s">
        <v>97</v>
      </c>
      <c r="D19" s="16" t="s">
        <v>86</v>
      </c>
      <c r="E19" s="91">
        <v>60</v>
      </c>
      <c r="F19" s="16" t="s">
        <v>92</v>
      </c>
      <c r="G19" s="46" t="s">
        <v>192</v>
      </c>
      <c r="H19" s="144"/>
      <c r="I19" s="143"/>
    </row>
    <row r="20" spans="1:7" s="11" customFormat="1" ht="15.75">
      <c r="A20" s="20" t="s">
        <v>24</v>
      </c>
      <c r="B20" s="19" t="s">
        <v>71</v>
      </c>
      <c r="C20" s="61"/>
      <c r="D20" s="20"/>
      <c r="E20" s="57"/>
      <c r="F20" s="16"/>
      <c r="G20" s="16"/>
    </row>
    <row r="21" spans="1:7" ht="69.75" customHeight="1">
      <c r="A21" s="16">
        <v>12</v>
      </c>
      <c r="B21" s="17" t="s">
        <v>68</v>
      </c>
      <c r="C21" s="16" t="s">
        <v>67</v>
      </c>
      <c r="D21" s="16" t="s">
        <v>11</v>
      </c>
      <c r="E21" s="52">
        <v>400</v>
      </c>
      <c r="F21" s="16" t="s">
        <v>92</v>
      </c>
      <c r="G21" s="46" t="s">
        <v>192</v>
      </c>
    </row>
  </sheetData>
  <sheetProtection/>
  <mergeCells count="7">
    <mergeCell ref="A1:J1"/>
    <mergeCell ref="A2:J2"/>
    <mergeCell ref="H19:I19"/>
    <mergeCell ref="A3:G3"/>
    <mergeCell ref="H6:I6"/>
    <mergeCell ref="H15:I15"/>
    <mergeCell ref="H18:I1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4" r:id="rId1"/>
  <headerFooter>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A1" sqref="A1:G1"/>
    </sheetView>
  </sheetViews>
  <sheetFormatPr defaultColWidth="9.00390625" defaultRowHeight="15.75"/>
  <cols>
    <col min="1" max="1" width="4.50390625" style="2" bestFit="1" customWidth="1"/>
    <col min="2" max="2" width="34.125" style="2" customWidth="1"/>
    <col min="3" max="3" width="26.875" style="40" bestFit="1" customWidth="1"/>
    <col min="4" max="4" width="14.50390625" style="10" customWidth="1"/>
    <col min="5" max="5" width="12.375" style="42" customWidth="1"/>
    <col min="6" max="6" width="20.375" style="3" customWidth="1"/>
    <col min="7" max="7" width="38.625" style="3" customWidth="1"/>
    <col min="8" max="16384" width="9.00390625" style="3" customWidth="1"/>
  </cols>
  <sheetData>
    <row r="1" spans="1:7" ht="18.75">
      <c r="A1" s="152" t="s">
        <v>216</v>
      </c>
      <c r="B1" s="152"/>
      <c r="C1" s="152"/>
      <c r="D1" s="152"/>
      <c r="E1" s="152"/>
      <c r="F1" s="152"/>
      <c r="G1" s="152"/>
    </row>
    <row r="2" spans="1:7" ht="18.75">
      <c r="A2" s="147" t="s">
        <v>222</v>
      </c>
      <c r="B2" s="147"/>
      <c r="C2" s="147"/>
      <c r="D2" s="147"/>
      <c r="E2" s="147"/>
      <c r="F2" s="147"/>
      <c r="G2" s="147"/>
    </row>
    <row r="3" spans="1:7" s="2" customFormat="1" ht="30.75" customHeight="1">
      <c r="A3" s="153" t="str">
        <f>'3,TIEP '!A3:G3</f>
        <v> (Kèm theo Tờ trình số 157  /TTr-BCSĐ ngày 16  tháng 8 năm 2019 của Ban cán sự đảng UBND tỉnh)</v>
      </c>
      <c r="B3" s="153"/>
      <c r="C3" s="153"/>
      <c r="D3" s="153"/>
      <c r="E3" s="153"/>
      <c r="F3" s="153"/>
      <c r="G3" s="153"/>
    </row>
    <row r="4" spans="1:7" s="32" customFormat="1" ht="31.5">
      <c r="A4" s="15" t="s">
        <v>4</v>
      </c>
      <c r="B4" s="15" t="s">
        <v>5</v>
      </c>
      <c r="C4" s="20" t="s">
        <v>6</v>
      </c>
      <c r="D4" s="20" t="s">
        <v>12</v>
      </c>
      <c r="E4" s="30" t="s">
        <v>21</v>
      </c>
      <c r="F4" s="20" t="s">
        <v>13</v>
      </c>
      <c r="G4" s="20" t="s">
        <v>1</v>
      </c>
    </row>
    <row r="5" spans="1:7" s="32" customFormat="1" ht="15.75">
      <c r="A5" s="15"/>
      <c r="B5" s="15"/>
      <c r="C5" s="20"/>
      <c r="D5" s="20"/>
      <c r="E5" s="30"/>
      <c r="F5" s="20"/>
      <c r="G5" s="20"/>
    </row>
    <row r="6" spans="1:7" s="32" customFormat="1" ht="15.75">
      <c r="A6" s="15"/>
      <c r="B6" s="15" t="s">
        <v>251</v>
      </c>
      <c r="C6" s="20"/>
      <c r="D6" s="20"/>
      <c r="E6" s="30">
        <f>E7+E15+E19+E27</f>
        <v>16133.84424</v>
      </c>
      <c r="F6" s="20"/>
      <c r="G6" s="20"/>
    </row>
    <row r="7" spans="1:7" s="11" customFormat="1" ht="15.75">
      <c r="A7" s="20" t="s">
        <v>2</v>
      </c>
      <c r="B7" s="19" t="s">
        <v>108</v>
      </c>
      <c r="C7" s="20"/>
      <c r="D7" s="20"/>
      <c r="E7" s="30">
        <f>SUM(E8:E14)</f>
        <v>8034.229719999999</v>
      </c>
      <c r="F7" s="20"/>
      <c r="G7" s="20"/>
    </row>
    <row r="8" spans="1:7" s="11" customFormat="1" ht="63">
      <c r="A8" s="16">
        <v>1</v>
      </c>
      <c r="B8" s="23" t="s">
        <v>110</v>
      </c>
      <c r="C8" s="16" t="s">
        <v>109</v>
      </c>
      <c r="D8" s="16">
        <v>408.32</v>
      </c>
      <c r="E8" s="52">
        <f>+D8*7.146</f>
        <v>2917.85472</v>
      </c>
      <c r="F8" s="16" t="s">
        <v>92</v>
      </c>
      <c r="G8" s="16" t="s">
        <v>190</v>
      </c>
    </row>
    <row r="9" spans="1:7" s="11" customFormat="1" ht="63">
      <c r="A9" s="16">
        <v>2</v>
      </c>
      <c r="B9" s="23" t="s">
        <v>183</v>
      </c>
      <c r="C9" s="16" t="s">
        <v>111</v>
      </c>
      <c r="D9" s="16">
        <v>112.46</v>
      </c>
      <c r="E9" s="52">
        <f>+D9*7.146</f>
        <v>803.63916</v>
      </c>
      <c r="F9" s="16" t="s">
        <v>92</v>
      </c>
      <c r="G9" s="16" t="s">
        <v>190</v>
      </c>
    </row>
    <row r="10" spans="1:7" s="11" customFormat="1" ht="63">
      <c r="A10" s="16">
        <v>3</v>
      </c>
      <c r="B10" s="25" t="s">
        <v>113</v>
      </c>
      <c r="C10" s="16" t="s">
        <v>218</v>
      </c>
      <c r="D10" s="28">
        <f>92.4+25.6</f>
        <v>118</v>
      </c>
      <c r="E10" s="52">
        <f>+D10*7.146</f>
        <v>843.228</v>
      </c>
      <c r="F10" s="16" t="s">
        <v>92</v>
      </c>
      <c r="G10" s="16" t="s">
        <v>190</v>
      </c>
    </row>
    <row r="11" spans="1:7" s="11" customFormat="1" ht="63">
      <c r="A11" s="16">
        <v>4</v>
      </c>
      <c r="B11" s="23" t="s">
        <v>115</v>
      </c>
      <c r="C11" s="16" t="s">
        <v>114</v>
      </c>
      <c r="D11" s="16">
        <v>30.04</v>
      </c>
      <c r="E11" s="52">
        <f>+D11*7.146</f>
        <v>214.66584</v>
      </c>
      <c r="F11" s="16" t="s">
        <v>92</v>
      </c>
      <c r="G11" s="16" t="s">
        <v>190</v>
      </c>
    </row>
    <row r="12" spans="1:7" s="11" customFormat="1" ht="47.25">
      <c r="A12" s="16">
        <v>5</v>
      </c>
      <c r="B12" s="23" t="s">
        <v>179</v>
      </c>
      <c r="C12" s="16" t="s">
        <v>219</v>
      </c>
      <c r="D12" s="16" t="s">
        <v>181</v>
      </c>
      <c r="E12" s="52">
        <v>1540</v>
      </c>
      <c r="F12" s="16" t="s">
        <v>92</v>
      </c>
      <c r="G12" s="16" t="s">
        <v>191</v>
      </c>
    </row>
    <row r="13" spans="1:7" s="11" customFormat="1" ht="63">
      <c r="A13" s="16">
        <v>6</v>
      </c>
      <c r="B13" s="23" t="s">
        <v>254</v>
      </c>
      <c r="C13" s="16" t="s">
        <v>255</v>
      </c>
      <c r="D13" s="16" t="s">
        <v>10</v>
      </c>
      <c r="E13" s="52">
        <v>450</v>
      </c>
      <c r="F13" s="16" t="s">
        <v>84</v>
      </c>
      <c r="G13" s="16" t="s">
        <v>256</v>
      </c>
    </row>
    <row r="14" spans="1:7" s="81" customFormat="1" ht="78.75">
      <c r="A14" s="16">
        <v>7</v>
      </c>
      <c r="B14" s="23" t="s">
        <v>223</v>
      </c>
      <c r="C14" s="16" t="s">
        <v>224</v>
      </c>
      <c r="D14" s="16" t="s">
        <v>225</v>
      </c>
      <c r="E14" s="52">
        <f>177*7.146</f>
        <v>1264.8419999999999</v>
      </c>
      <c r="F14" s="16" t="s">
        <v>92</v>
      </c>
      <c r="G14" s="16" t="s">
        <v>226</v>
      </c>
    </row>
    <row r="15" spans="1:7" s="12" customFormat="1" ht="31.5">
      <c r="A15" s="20" t="s">
        <v>3</v>
      </c>
      <c r="B15" s="19" t="s">
        <v>70</v>
      </c>
      <c r="C15" s="20"/>
      <c r="D15" s="20"/>
      <c r="E15" s="53">
        <f>SUM(E16:E18)</f>
        <v>839</v>
      </c>
      <c r="F15" s="20"/>
      <c r="G15" s="76"/>
    </row>
    <row r="16" spans="1:7" s="81" customFormat="1" ht="63">
      <c r="A16" s="16">
        <v>8</v>
      </c>
      <c r="B16" s="23" t="s">
        <v>227</v>
      </c>
      <c r="C16" s="16" t="s">
        <v>229</v>
      </c>
      <c r="D16" s="16" t="s">
        <v>230</v>
      </c>
      <c r="E16" s="56">
        <v>400</v>
      </c>
      <c r="F16" s="16" t="s">
        <v>92</v>
      </c>
      <c r="G16" s="16" t="s">
        <v>231</v>
      </c>
    </row>
    <row r="17" spans="1:7" s="81" customFormat="1" ht="47.25">
      <c r="A17" s="16">
        <v>9</v>
      </c>
      <c r="B17" s="23" t="s">
        <v>228</v>
      </c>
      <c r="C17" s="16" t="s">
        <v>257</v>
      </c>
      <c r="D17" s="16" t="s">
        <v>230</v>
      </c>
      <c r="E17" s="56">
        <v>200</v>
      </c>
      <c r="F17" s="16" t="s">
        <v>84</v>
      </c>
      <c r="G17" s="16"/>
    </row>
    <row r="18" spans="1:7" s="81" customFormat="1" ht="78.75">
      <c r="A18" s="16">
        <v>10</v>
      </c>
      <c r="B18" s="23" t="s">
        <v>252</v>
      </c>
      <c r="C18" s="16" t="s">
        <v>253</v>
      </c>
      <c r="D18" s="16" t="s">
        <v>266</v>
      </c>
      <c r="E18" s="56">
        <v>239</v>
      </c>
      <c r="F18" s="16" t="s">
        <v>84</v>
      </c>
      <c r="G18" s="16"/>
    </row>
    <row r="19" spans="1:7" s="11" customFormat="1" ht="31.5">
      <c r="A19" s="20" t="s">
        <v>22</v>
      </c>
      <c r="B19" s="19" t="s">
        <v>25</v>
      </c>
      <c r="C19" s="16"/>
      <c r="D19" s="16"/>
      <c r="E19" s="30">
        <f>SUM(E20:E26)</f>
        <v>4541.360000000001</v>
      </c>
      <c r="F19" s="16"/>
      <c r="G19" s="16"/>
    </row>
    <row r="20" spans="1:7" s="11" customFormat="1" ht="63">
      <c r="A20" s="16">
        <v>11</v>
      </c>
      <c r="B20" s="23" t="s">
        <v>268</v>
      </c>
      <c r="C20" s="16" t="s">
        <v>116</v>
      </c>
      <c r="D20" s="16">
        <v>43.15</v>
      </c>
      <c r="E20" s="52">
        <f>+D20*4</f>
        <v>172.6</v>
      </c>
      <c r="F20" s="16" t="s">
        <v>92</v>
      </c>
      <c r="G20" s="16" t="s">
        <v>190</v>
      </c>
    </row>
    <row r="21" spans="1:7" s="11" customFormat="1" ht="63">
      <c r="A21" s="16">
        <v>12</v>
      </c>
      <c r="B21" s="23" t="s">
        <v>269</v>
      </c>
      <c r="C21" s="16" t="s">
        <v>118</v>
      </c>
      <c r="D21" s="16">
        <v>114.54</v>
      </c>
      <c r="E21" s="52">
        <f>+D21*4</f>
        <v>458.16</v>
      </c>
      <c r="F21" s="16" t="s">
        <v>92</v>
      </c>
      <c r="G21" s="16" t="s">
        <v>190</v>
      </c>
    </row>
    <row r="22" spans="1:7" s="11" customFormat="1" ht="63">
      <c r="A22" s="16">
        <v>13</v>
      </c>
      <c r="B22" s="25" t="s">
        <v>270</v>
      </c>
      <c r="C22" s="16" t="s">
        <v>188</v>
      </c>
      <c r="D22" s="28">
        <v>128</v>
      </c>
      <c r="E22" s="52">
        <f>+D22*4</f>
        <v>512</v>
      </c>
      <c r="F22" s="16" t="s">
        <v>92</v>
      </c>
      <c r="G22" s="16" t="s">
        <v>190</v>
      </c>
    </row>
    <row r="23" spans="1:7" s="11" customFormat="1" ht="63">
      <c r="A23" s="16">
        <v>14</v>
      </c>
      <c r="B23" s="25" t="s">
        <v>271</v>
      </c>
      <c r="C23" s="16" t="s">
        <v>122</v>
      </c>
      <c r="D23" s="28">
        <v>36</v>
      </c>
      <c r="E23" s="52">
        <f>+D23*4</f>
        <v>144</v>
      </c>
      <c r="F23" s="16" t="s">
        <v>92</v>
      </c>
      <c r="G23" s="16" t="s">
        <v>190</v>
      </c>
    </row>
    <row r="24" spans="1:7" s="11" customFormat="1" ht="78.75">
      <c r="A24" s="16">
        <v>15</v>
      </c>
      <c r="B24" s="25" t="s">
        <v>217</v>
      </c>
      <c r="C24" s="16" t="s">
        <v>161</v>
      </c>
      <c r="D24" s="16" t="s">
        <v>162</v>
      </c>
      <c r="E24" s="52">
        <f>100*7.146</f>
        <v>714.6</v>
      </c>
      <c r="F24" s="16" t="s">
        <v>92</v>
      </c>
      <c r="G24" s="16" t="s">
        <v>163</v>
      </c>
    </row>
    <row r="25" spans="1:7" s="94" customFormat="1" ht="31.5">
      <c r="A25" s="16">
        <v>16</v>
      </c>
      <c r="B25" s="25" t="s">
        <v>234</v>
      </c>
      <c r="C25" s="16" t="s">
        <v>232</v>
      </c>
      <c r="D25" s="16" t="s">
        <v>233</v>
      </c>
      <c r="E25" s="52">
        <v>2500</v>
      </c>
      <c r="F25" s="16" t="s">
        <v>92</v>
      </c>
      <c r="G25" s="16" t="s">
        <v>236</v>
      </c>
    </row>
    <row r="26" spans="1:7" s="94" customFormat="1" ht="31.5">
      <c r="A26" s="16">
        <v>17</v>
      </c>
      <c r="B26" s="25" t="s">
        <v>235</v>
      </c>
      <c r="C26" s="16" t="s">
        <v>237</v>
      </c>
      <c r="D26" s="16" t="s">
        <v>238</v>
      </c>
      <c r="E26" s="52">
        <v>40</v>
      </c>
      <c r="F26" s="16" t="s">
        <v>92</v>
      </c>
      <c r="G26" s="16" t="s">
        <v>236</v>
      </c>
    </row>
    <row r="27" spans="1:7" s="11" customFormat="1" ht="31.5">
      <c r="A27" s="20" t="s">
        <v>23</v>
      </c>
      <c r="B27" s="19" t="s">
        <v>100</v>
      </c>
      <c r="C27" s="16"/>
      <c r="D27" s="16"/>
      <c r="E27" s="57">
        <f>SUM(E28:E35)</f>
        <v>2719.25452</v>
      </c>
      <c r="F27" s="16"/>
      <c r="G27" s="16"/>
    </row>
    <row r="28" spans="1:7" ht="63">
      <c r="A28" s="69">
        <v>18</v>
      </c>
      <c r="B28" s="23" t="s">
        <v>158</v>
      </c>
      <c r="C28" s="16" t="s">
        <v>169</v>
      </c>
      <c r="D28" s="16">
        <v>24.29</v>
      </c>
      <c r="E28" s="52">
        <f>+D28*7.146</f>
        <v>173.57634</v>
      </c>
      <c r="F28" s="16" t="s">
        <v>92</v>
      </c>
      <c r="G28" s="16" t="s">
        <v>190</v>
      </c>
    </row>
    <row r="29" spans="1:7" ht="63">
      <c r="A29" s="69">
        <v>19</v>
      </c>
      <c r="B29" s="17" t="s">
        <v>164</v>
      </c>
      <c r="C29" s="16" t="s">
        <v>170</v>
      </c>
      <c r="D29" s="55">
        <f>44.4+53.2</f>
        <v>97.6</v>
      </c>
      <c r="E29" s="52">
        <f>+D29*7.146</f>
        <v>697.4495999999999</v>
      </c>
      <c r="F29" s="16" t="s">
        <v>92</v>
      </c>
      <c r="G29" s="16" t="s">
        <v>190</v>
      </c>
    </row>
    <row r="30" spans="1:7" ht="63">
      <c r="A30" s="69">
        <v>20</v>
      </c>
      <c r="B30" s="23" t="s">
        <v>166</v>
      </c>
      <c r="C30" s="16" t="s">
        <v>122</v>
      </c>
      <c r="D30" s="16">
        <v>52.73</v>
      </c>
      <c r="E30" s="52">
        <f>+D30*7.146</f>
        <v>376.80857999999995</v>
      </c>
      <c r="F30" s="16" t="s">
        <v>92</v>
      </c>
      <c r="G30" s="16" t="s">
        <v>190</v>
      </c>
    </row>
    <row r="31" spans="1:7" ht="78.75">
      <c r="A31" s="69">
        <v>21</v>
      </c>
      <c r="B31" s="23" t="s">
        <v>240</v>
      </c>
      <c r="C31" s="16" t="s">
        <v>239</v>
      </c>
      <c r="D31" s="16" t="s">
        <v>241</v>
      </c>
      <c r="E31" s="16">
        <v>88.42</v>
      </c>
      <c r="F31" s="16" t="s">
        <v>84</v>
      </c>
      <c r="G31" s="23" t="s">
        <v>242</v>
      </c>
    </row>
    <row r="32" spans="1:7" ht="78.75">
      <c r="A32" s="69">
        <v>22</v>
      </c>
      <c r="B32" s="23" t="s">
        <v>267</v>
      </c>
      <c r="C32" s="16" t="s">
        <v>239</v>
      </c>
      <c r="D32" s="16" t="s">
        <v>241</v>
      </c>
      <c r="E32" s="16">
        <v>125</v>
      </c>
      <c r="F32" s="16" t="s">
        <v>84</v>
      </c>
      <c r="G32" s="23" t="s">
        <v>242</v>
      </c>
    </row>
    <row r="33" spans="1:7" ht="78.75">
      <c r="A33" s="69">
        <v>23</v>
      </c>
      <c r="B33" s="23" t="s">
        <v>243</v>
      </c>
      <c r="C33" s="16" t="s">
        <v>244</v>
      </c>
      <c r="D33" s="16" t="s">
        <v>245</v>
      </c>
      <c r="E33" s="16">
        <v>84</v>
      </c>
      <c r="F33" s="16" t="s">
        <v>84</v>
      </c>
      <c r="G33" s="23" t="s">
        <v>246</v>
      </c>
    </row>
    <row r="34" spans="1:7" ht="63.75" customHeight="1">
      <c r="A34" s="69">
        <v>24</v>
      </c>
      <c r="B34" s="23" t="s">
        <v>247</v>
      </c>
      <c r="C34" s="16" t="s">
        <v>248</v>
      </c>
      <c r="D34" s="16" t="s">
        <v>249</v>
      </c>
      <c r="E34" s="16">
        <v>1112</v>
      </c>
      <c r="F34" s="16" t="s">
        <v>84</v>
      </c>
      <c r="G34" s="23" t="s">
        <v>250</v>
      </c>
    </row>
    <row r="35" spans="1:7" ht="47.25">
      <c r="A35" s="69">
        <v>25</v>
      </c>
      <c r="B35" s="23" t="s">
        <v>258</v>
      </c>
      <c r="C35" s="16" t="s">
        <v>260</v>
      </c>
      <c r="D35" s="16" t="s">
        <v>262</v>
      </c>
      <c r="E35" s="16">
        <v>62</v>
      </c>
      <c r="F35" s="16" t="s">
        <v>259</v>
      </c>
      <c r="G35" s="23" t="s">
        <v>261</v>
      </c>
    </row>
  </sheetData>
  <sheetProtection/>
  <mergeCells count="3">
    <mergeCell ref="A1:G1"/>
    <mergeCell ref="A2:G2"/>
    <mergeCell ref="A3:G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8"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dc:creator>
  <cp:keywords/>
  <dc:description/>
  <cp:lastModifiedBy>ismail - [2010]</cp:lastModifiedBy>
  <cp:lastPrinted>2021-11-13T08:26:09Z</cp:lastPrinted>
  <dcterms:created xsi:type="dcterms:W3CDTF">2012-11-22T01:21:25Z</dcterms:created>
  <dcterms:modified xsi:type="dcterms:W3CDTF">2021-11-23T09:54:21Z</dcterms:modified>
  <cp:category/>
  <cp:version/>
  <cp:contentType/>
  <cp:contentStatus/>
</cp:coreProperties>
</file>