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firstSheet="1" activeTab="1"/>
  </bookViews>
  <sheets>
    <sheet name="foxz" sheetId="1" state="veryHidden" r:id="rId1"/>
    <sheet name="PL1" sheetId="2" r:id="rId2"/>
    <sheet name="PL2" sheetId="3" r:id="rId3"/>
    <sheet name="PL3" sheetId="4" r:id="rId4"/>
  </sheets>
  <definedNames>
    <definedName name="dieu_1_1" localSheetId="2">'PL2'!$B$24</definedName>
    <definedName name="_xlnm.Print_Titles" localSheetId="2">'PL2'!$4:$5</definedName>
    <definedName name="_xlnm.Print_Titles" localSheetId="3">'PL3'!$5:$7</definedName>
  </definedNames>
  <calcPr fullCalcOnLoad="1"/>
</workbook>
</file>

<file path=xl/sharedStrings.xml><?xml version="1.0" encoding="utf-8"?>
<sst xmlns="http://schemas.openxmlformats.org/spreadsheetml/2006/main" count="220" uniqueCount="112">
  <si>
    <t>STT</t>
  </si>
  <si>
    <t>I</t>
  </si>
  <si>
    <t>Trong đó:</t>
  </si>
  <si>
    <t>HTX</t>
  </si>
  <si>
    <t>Hợp tác xã</t>
  </si>
  <si>
    <t>II</t>
  </si>
  <si>
    <t>THT</t>
  </si>
  <si>
    <t>Chỉ tiêu</t>
  </si>
  <si>
    <t>Đơn vị tính</t>
  </si>
  <si>
    <t>Số hợp tác xã thành lập mới</t>
  </si>
  <si>
    <t>Tổng số liên hiệp hợp tác xã</t>
  </si>
  <si>
    <t>Số liên hiệp HTX thành lập mới</t>
  </si>
  <si>
    <t>Tổng số thành viên tổ hợp tác</t>
  </si>
  <si>
    <t>LH HTX</t>
  </si>
  <si>
    <t xml:space="preserve">Tổ hợp tác </t>
  </si>
  <si>
    <t>Tổng số  hợp tác xã</t>
  </si>
  <si>
    <t>Số hợp tác xã giải thể</t>
  </si>
  <si>
    <t>Số liên hiệp HTX giải thể</t>
  </si>
  <si>
    <t>Tổng số thành viên hợp tác xã</t>
  </si>
  <si>
    <t>Liên hiệp hợp tác xã</t>
  </si>
  <si>
    <t>Tổng số hợp tác xã thành viên</t>
  </si>
  <si>
    <t>Tổng số lao động trong liên hiệp HTX</t>
  </si>
  <si>
    <t>III</t>
  </si>
  <si>
    <t>Tổng số tổ hợp tác</t>
  </si>
  <si>
    <t>Số thành viên mới</t>
  </si>
  <si>
    <t>Doanh thu bình quân một hợp tác xã</t>
  </si>
  <si>
    <t>Thu nhập bình quân của lao động thường xuyên trong hợp tác xã</t>
  </si>
  <si>
    <t>Tổng số cán bộ quản lý hợp tác xã</t>
  </si>
  <si>
    <t>Số cán bộ quản lý HTX đã qua đào tạo đạt trình độ sơ, trung cấp</t>
  </si>
  <si>
    <t>Số cán bộ quản lý HTX đã qua đào tạo đạt trình độ cao đẳng, đại học trở lên</t>
  </si>
  <si>
    <t>Số THT có đăng ký hoạt động với chính quyền xã/phường/thị trấn</t>
  </si>
  <si>
    <t>Số thành viên mới thu hút</t>
  </si>
  <si>
    <t>Doanh thu bình quân một tổ hợp tác</t>
  </si>
  <si>
    <t>Lãi bình quân một hợp tác xã</t>
  </si>
  <si>
    <t>Tr đồng/năm</t>
  </si>
  <si>
    <t>Người</t>
  </si>
  <si>
    <t>Thành viên</t>
  </si>
  <si>
    <t>Lãi bình quân một tổ hợp tác</t>
  </si>
  <si>
    <t>Kế hoạch</t>
  </si>
  <si>
    <t>Ước thực hiện cả năm</t>
  </si>
  <si>
    <t>Số thành viên ra khỏi hợp tác xã</t>
  </si>
  <si>
    <t>Doanh thu bình quân của một liên hiệp HTX</t>
  </si>
  <si>
    <t>Lãi bình quân của một liên hiệp HTX</t>
  </si>
  <si>
    <t>Số lao động thường xuyên mới</t>
  </si>
  <si>
    <t>Số hợp tác xã đang hoạt động</t>
  </si>
  <si>
    <t>Số liên hiệp hợp tác xã đang hoạt động</t>
  </si>
  <si>
    <t>Tr đồng</t>
  </si>
  <si>
    <t>Hỗ trợ về xúc tiến thương mại, mở rộng thị trường</t>
  </si>
  <si>
    <t>- Số hợp tác xã được hỗ trợ</t>
  </si>
  <si>
    <t>Trong đó: Doanh thu của hợp tác xã với thành viên</t>
  </si>
  <si>
    <t>Phụ lục II</t>
  </si>
  <si>
    <t>Phụ lục III</t>
  </si>
  <si>
    <t>Số HTX ứng dụng công nghệ cao</t>
  </si>
  <si>
    <t>Số HTX nông nghiệp liên kết với DN theo chuỗi giá trị</t>
  </si>
  <si>
    <t>Số hợp tác xã đạt loại tốt, khá (*)</t>
  </si>
  <si>
    <t>(*) Theo Thông tư số 01/2020/TT-BKHĐT ngày 19/02/2020 của BKHĐT về hướng dẫn phân loại và đánh giá HTX</t>
  </si>
  <si>
    <t>Số lao động thường xuyên là thành viên HTX</t>
  </si>
  <si>
    <t>Tổng số lao động thường xuyên trong HTX</t>
  </si>
  <si>
    <t>Thực hiện năm 2021</t>
  </si>
  <si>
    <t>Kế hoạch năm 2023</t>
  </si>
  <si>
    <t>TÌNH HÌNH PHÁT TRIỂN KINH TẾ TẬP THỂ NĂM 2022 VÀ KẾ HOẠCH NĂM 2023</t>
  </si>
  <si>
    <t>Năm 2022</t>
  </si>
  <si>
    <t>Nâng cao năng lực, nhận thức cho khu vực KTTT</t>
  </si>
  <si>
    <t>- Số người được cử đi đào tạo</t>
  </si>
  <si>
    <t>- Số người được tham gia bồi dưỡng</t>
  </si>
  <si>
    <t>Xây dựng hệ thống thông tin dữ liệu, tuyên truyền, hỗ trợ về KTTT</t>
  </si>
  <si>
    <t>- Tổng kinh phí hỗ trợ</t>
  </si>
  <si>
    <t>Đào tạo</t>
  </si>
  <si>
    <t>Bồi dưỡng</t>
  </si>
  <si>
    <t>Thực hiện</t>
  </si>
  <si>
    <t>Dự kiến đơn vị thực hiện</t>
  </si>
  <si>
    <t>(*) Kèm theo dự toán theo quy định tại Khoản 1 Điều 14 Thông tư số 124/2021/TT-BTC</t>
  </si>
  <si>
    <t>1.1</t>
  </si>
  <si>
    <t>1.2</t>
  </si>
  <si>
    <t>NGUỒN NGÂN SÁCH TRUNG ƯƠNG</t>
  </si>
  <si>
    <t xml:space="preserve">NGUỒN NGÂN SÁCH ĐỊA PHƯƠNG </t>
  </si>
  <si>
    <t>Kế hoạch 2023</t>
  </si>
  <si>
    <t>Thực hiện 2022</t>
  </si>
  <si>
    <t>Ghi chú</t>
  </si>
  <si>
    <t>NHU CẦU VỐN ĐẦU TƯ PHÁT TRIỂN THỰC HIỆN CHƯƠNG TRÌNH HỖ TRỢ PHÁT TRIỂN KTTT, HTX NĂM 2023</t>
  </si>
  <si>
    <t>Tổng mức đầu tư</t>
  </si>
  <si>
    <t>Tổng số</t>
  </si>
  <si>
    <t>Trong đó NSNN</t>
  </si>
  <si>
    <t>Dự án trong kế hoạch đầu tư công trung hạn</t>
  </si>
  <si>
    <t>Dự án….</t>
  </si>
  <si>
    <t>Dự án thuộc Chương trình MTQG…</t>
  </si>
  <si>
    <t>Đơn vị tính: triệu đồng</t>
  </si>
  <si>
    <t>Phụ lục I</t>
  </si>
  <si>
    <t>NHU CẦU VỐN SỰ NGHIỆP THỰC HIỆN CHƯƠNG TRÌNH HỖ TRỢ 
PHÁT TRIỂN KTTT, HTX NĂM 2023</t>
  </si>
  <si>
    <t>Thành lập mới, củng cố tổ chức kinh tế tập thể, hợp tác xã</t>
  </si>
  <si>
    <t>- Số hợp tác xã, liên hiệp hợp tác xã được hỗ trợ</t>
  </si>
  <si>
    <t>HTX, LHHTX</t>
  </si>
  <si>
    <t>Hỗ trợ khác (cụ thể theo từng nội dung hỗ trợ)</t>
  </si>
  <si>
    <t>Kế hoạch 2023 (*)</t>
  </si>
  <si>
    <t>Liên minh HTX, UBND cấp huyện</t>
  </si>
  <si>
    <t>Sở Công Thương,
Sở Khoa học Công nghệ, Sở Nông nghiệp và PTNT</t>
  </si>
  <si>
    <t>Liên minh HTX tỉnh, Sở Kế hoạch và Đầu tư</t>
  </si>
  <si>
    <t>Sở Nội vụ</t>
  </si>
  <si>
    <t>(Cơ quan Trung ương thực hiện)</t>
  </si>
  <si>
    <t xml:space="preserve"> 1. Liên minh HTX tỉnh thực hiện bồi dưỡng đối với thành viên, người lao động của tổ chức KTTT.
 2. Sở Kế hoạch và Đầu tư thực hiện bồi dưỡng đối với cán bộ quản lý nhà nước về KTTT, Liên minh HTX, các hiệp hội, đoàn thể, tổ chức chính trị - xã hội, giảng viên</t>
  </si>
  <si>
    <t xml:space="preserve"> Sở Nội vụ thực hiện đào tạo đối với cán bộ quản lý nhà nước về KTTT, Liên minh HTX, các hiệp hội, đoàn thể, tổ chức chính trị - xã hội, giảng viên</t>
  </si>
  <si>
    <t>1. Sở Công thương thực hiện hỗ trợ HTX tham gia hội trợ, triển lãm, diễn đàn ở nước ngoài.
2. Sở Khoa học và Công nghệ hỗ trợ HTX thực hiện các  hoạt động  về  xác  lập  quyền  sở hữu  trí  tuệ; Xây dựng hệ thống truy xuất nguồn gốc. 
3. Sở Nông nghiệp và PTNT thực hiện hỗ trợ chứng nhận chất lượng theo hướng sản xuất nông nghiệp tốt tiêu chuẩn VietGap; xây dựng nhãn hiệu; truy xuất nguồn gốc, xuất xứ hàng hóa; phát triển sản phẩm OCOP.</t>
  </si>
  <si>
    <t>Hỗ trợ đầu tư kết cấu hạ tầng và chế biến sản phẩm</t>
  </si>
  <si>
    <t>2.1</t>
  </si>
  <si>
    <t>2.2</t>
  </si>
  <si>
    <t>Liên minh HTX tỉnh</t>
  </si>
  <si>
    <t xml:space="preserve"> 1. Liên minh HTX tỉnh tổ chức bồi dưỡng đối với thành viên, người lao động của tổ chức KTTT.</t>
  </si>
  <si>
    <t>Sở Công Thương</t>
  </si>
  <si>
    <t>(Không sử dụng NSĐP)</t>
  </si>
  <si>
    <t xml:space="preserve"> - Hỗ trợ HTX tham gia các hội chợ, triển lãm, diễn đàn trong nước; 
 - Hỗ trợ chi phí thuê địa điểm và vận hành một số điểm giới thiệu, bán sản phẩm cho các tổ chức KTTT tại các địa phương</t>
  </si>
  <si>
    <t xml:space="preserve"> 1. Liên minh HTX tỉnh: Cung cấp thông tin, tư vấn, tập huấn, phổ biến quy định pháp luật về KTTT, HTX; Hỗ trợ, tư vấn xây dựng hoặc sửa đổi điều lệ, hướng dẫn và thực hiện các thủ tục sắp xếp, cũng cố lại tổ chức, hoạt động của tổ chức KTTT, HTX cho phù hợp với các quy định hiện hành.
 2. UBND cấp huyện: Cung cấp thông tin, tư vấn, tập huấn, phổ biến quy định pháp luật về KTTT, HTX; Hỗ trợ thành lập mới HTX.</t>
  </si>
  <si>
    <t>(Kèm theo Kế hoạch số   180 /KH-UBND ngày 17 tháng 8 năm 2022 của UBND tỉnh Lạng Sơn)</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</si>
</sst>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0.0_);_(* \(#,##0.0\);_(* &quot;-&quot;??_);_(@_)"/>
    <numFmt numFmtId="181" formatCode="_(* #,##0_);_(* \(#,##0\);_(* &quot;-&quot;??_);_(@_)"/>
    <numFmt numFmtId="182" formatCode="_(* #,##0.000_);_(* \(#,##0.000\);_(* &quot;-&quot;??_);_(@_)"/>
    <numFmt numFmtId="183" formatCode="_(* #,##0.0000_);_(* \(#,##0.0000\);_(* &quot;-&quot;??_);_(@_)"/>
    <numFmt numFmtId="184" formatCode="_(* #,##0.00000_);_(* \(#,##0.00000\);_(* &quot;-&quot;??_);_(@_)"/>
    <numFmt numFmtId="185" formatCode="_(* #,##0.000000_);_(* \(#,##0.000000\);_(* &quot;-&quot;??_);_(@_)"/>
    <numFmt numFmtId="186" formatCode="&quot;Yes&quot;;&quot;Yes&quot;;&quot;No&quot;"/>
    <numFmt numFmtId="187" formatCode="&quot;True&quot;;&quot;True&quot;;&quot;False&quot;"/>
    <numFmt numFmtId="188" formatCode="&quot;On&quot;;&quot;On&quot;;&quot;Off&quot;"/>
    <numFmt numFmtId="189" formatCode="[$€-2]\ #,##0.00_);[Red]\([$€-2]\ #,##0.00\)"/>
  </numFmts>
  <fonts count="81">
    <font>
      <sz val="10"/>
      <name val="Arial"/>
      <family val="0"/>
    </font>
    <font>
      <sz val="10"/>
      <name val="Times New Roman"/>
      <family val="1"/>
    </font>
    <font>
      <sz val="8"/>
      <name val="Arial"/>
      <family val="0"/>
    </font>
    <font>
      <b/>
      <sz val="12"/>
      <name val="Times New Roman"/>
      <family val="1"/>
    </font>
    <font>
      <b/>
      <sz val="13"/>
      <name val="Times New Roman"/>
      <family val="1"/>
    </font>
    <font>
      <u val="single"/>
      <sz val="10"/>
      <color indexed="12"/>
      <name val="Arial"/>
      <family val="0"/>
    </font>
    <font>
      <u val="single"/>
      <sz val="10"/>
      <color indexed="36"/>
      <name val="Arial"/>
      <family val="0"/>
    </font>
    <font>
      <i/>
      <sz val="12"/>
      <name val="Times New Roman"/>
      <family val="1"/>
    </font>
    <font>
      <i/>
      <sz val="13"/>
      <name val="Times New Roman"/>
      <family val="1"/>
    </font>
    <font>
      <b/>
      <sz val="11"/>
      <name val="Times New Roman"/>
      <family val="1"/>
    </font>
    <font>
      <sz val="11"/>
      <name val="Times New Roman"/>
      <family val="1"/>
    </font>
    <font>
      <sz val="11"/>
      <name val="Calibri"/>
      <family val="2"/>
    </font>
    <font>
      <i/>
      <sz val="11"/>
      <name val="Times New Roman"/>
      <family val="1"/>
    </font>
    <font>
      <b/>
      <i/>
      <sz val="11"/>
      <name val="Times New Roman"/>
      <family val="1"/>
    </font>
    <font>
      <i/>
      <sz val="10"/>
      <name val="Times New Roman"/>
      <family val="1"/>
    </font>
    <font>
      <i/>
      <sz val="10"/>
      <name val="Arial"/>
      <family val="2"/>
    </font>
    <font>
      <b/>
      <sz val="10"/>
      <name val="Times New Roman"/>
      <family val="1"/>
    </font>
    <font>
      <b/>
      <sz val="10"/>
      <name val="Arial"/>
      <family val="2"/>
    </font>
    <font>
      <sz val="13"/>
      <name val="Times New Roman"/>
      <family val="1"/>
    </font>
    <font>
      <sz val="12"/>
      <name val="Times New Roman"/>
      <family val="1"/>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b/>
      <sz val="11"/>
      <color indexed="10"/>
      <name val="Times New Roman"/>
      <family val="1"/>
    </font>
    <font>
      <b/>
      <sz val="10"/>
      <color indexed="10"/>
      <name val="Times New Roman"/>
      <family val="1"/>
    </font>
    <font>
      <b/>
      <sz val="10"/>
      <color indexed="10"/>
      <name val="Arial"/>
      <family val="2"/>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sz val="12"/>
      <name val=".VnTime"/>
      <family val="2"/>
    </font>
    <font>
      <sz val="10"/>
      <color indexed="8"/>
      <name val="Arial"/>
      <family val="2"/>
    </font>
    <font>
      <i/>
      <sz val="14"/>
      <color indexed="23"/>
      <name val="Times New Roman"/>
      <family val="2"/>
    </font>
    <font>
      <u val="single"/>
      <sz val="12"/>
      <color indexed="20"/>
      <name val="Times New Roman"/>
      <family val="2"/>
    </font>
    <font>
      <sz val="14"/>
      <color indexed="17"/>
      <name val="Times New Roman"/>
      <family val="2"/>
    </font>
    <font>
      <u val="single"/>
      <sz val="12"/>
      <color indexed="12"/>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i/>
      <sz val="10"/>
      <name val="VNI-Aptima"/>
      <family val="0"/>
    </font>
    <font>
      <sz val="10"/>
      <name val="VNI-Aptima"/>
      <family val="0"/>
    </font>
    <font>
      <sz val="12"/>
      <name val="VNI-Times"/>
      <family val="0"/>
    </font>
    <font>
      <sz val="18"/>
      <color indexed="56"/>
      <name val="Cambria"/>
      <family val="2"/>
    </font>
    <font>
      <b/>
      <sz val="14"/>
      <color indexed="8"/>
      <name val="Times New Roman"/>
      <family val="2"/>
    </font>
    <font>
      <sz val="14"/>
      <color indexed="10"/>
      <name val="Times New Roman"/>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b/>
      <sz val="11"/>
      <color rgb="FFFF0000"/>
      <name val="Times New Roman"/>
      <family val="1"/>
    </font>
    <font>
      <b/>
      <sz val="10"/>
      <color rgb="FFFF0000"/>
      <name val="Times New Roman"/>
      <family val="1"/>
    </font>
    <font>
      <b/>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17" fillId="0" borderId="0" applyNumberFormat="0" applyFill="0" applyBorder="0" applyAlignment="0" applyProtection="0"/>
    <xf numFmtId="0" fontId="45" fillId="0" borderId="0" applyNumberFormat="0" applyFill="0" applyBorder="0" applyAlignment="0" applyProtection="0"/>
    <xf numFmtId="0" fontId="55" fillId="0" borderId="0" applyNumberFormat="0" applyFill="0" applyBorder="0" applyAlignment="0" applyProtection="0"/>
    <xf numFmtId="0" fontId="45" fillId="0" borderId="0" applyNumberFormat="0" applyFill="0" applyBorder="0" applyAlignment="0" applyProtection="0"/>
    <xf numFmtId="0" fontId="56" fillId="0" borderId="0" applyNumberFormat="0" applyFill="0" applyBorder="0" applyAlignment="0" applyProtection="0"/>
    <xf numFmtId="0" fontId="45" fillId="0" borderId="0" applyNumberFormat="0" applyFill="0" applyBorder="0" applyAlignment="0" applyProtection="0"/>
    <xf numFmtId="0" fontId="57"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5"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126">
    <xf numFmtId="0" fontId="0" fillId="0" borderId="0" xfId="0" applyAlignment="1">
      <alignment/>
    </xf>
    <xf numFmtId="0" fontId="1" fillId="0" borderId="0" xfId="0" applyFont="1" applyAlignment="1">
      <alignment/>
    </xf>
    <xf numFmtId="0" fontId="3"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9" fillId="0" borderId="10" xfId="0" applyFont="1" applyBorder="1" applyAlignment="1">
      <alignment horizontal="center" vertical="center"/>
    </xf>
    <xf numFmtId="0" fontId="10" fillId="0" borderId="10" xfId="0" applyFont="1" applyBorder="1" applyAlignment="1">
      <alignment horizontal="center" vertical="center"/>
    </xf>
    <xf numFmtId="49" fontId="9" fillId="0" borderId="10" xfId="0" applyNumberFormat="1" applyFont="1" applyBorder="1" applyAlignment="1">
      <alignment vertical="center" wrapText="1"/>
    </xf>
    <xf numFmtId="49" fontId="9" fillId="0" borderId="10" xfId="0" applyNumberFormat="1" applyFont="1" applyBorder="1" applyAlignment="1">
      <alignment vertical="center"/>
    </xf>
    <xf numFmtId="49" fontId="10" fillId="0" borderId="10" xfId="0" applyNumberFormat="1" applyFont="1" applyBorder="1" applyAlignment="1">
      <alignment vertical="center"/>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181" fontId="10" fillId="0" borderId="10" xfId="42"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3" fillId="0" borderId="10" xfId="0" applyFont="1" applyBorder="1" applyAlignment="1">
      <alignment horizontal="center" vertical="center"/>
    </xf>
    <xf numFmtId="49" fontId="13" fillId="0" borderId="10" xfId="0" applyNumberFormat="1" applyFont="1" applyBorder="1" applyAlignment="1">
      <alignment vertical="center" wrapText="1"/>
    </xf>
    <xf numFmtId="0" fontId="12" fillId="0" borderId="10" xfId="0" applyFont="1" applyBorder="1" applyAlignment="1">
      <alignment horizontal="center" vertical="center" wrapText="1"/>
    </xf>
    <xf numFmtId="181" fontId="12" fillId="0" borderId="10" xfId="42" applyNumberFormat="1" applyFont="1" applyFill="1" applyBorder="1" applyAlignment="1">
      <alignment horizontal="center" vertical="center" wrapText="1"/>
    </xf>
    <xf numFmtId="0" fontId="14" fillId="0" borderId="0" xfId="0" applyFont="1" applyAlignment="1">
      <alignment/>
    </xf>
    <xf numFmtId="0" fontId="15" fillId="0" borderId="0" xfId="0" applyFont="1" applyAlignment="1">
      <alignment/>
    </xf>
    <xf numFmtId="0" fontId="13" fillId="0" borderId="10" xfId="0" applyFont="1" applyBorder="1" applyAlignment="1">
      <alignment horizontal="center" vertical="center"/>
    </xf>
    <xf numFmtId="49" fontId="13" fillId="0" borderId="10" xfId="0" applyNumberFormat="1" applyFont="1" applyBorder="1" applyAlignment="1">
      <alignment vertical="center"/>
    </xf>
    <xf numFmtId="0" fontId="10" fillId="0" borderId="0" xfId="0" applyFont="1" applyBorder="1" applyAlignment="1">
      <alignment horizontal="center" vertical="center"/>
    </xf>
    <xf numFmtId="0" fontId="10" fillId="0" borderId="0" xfId="0" applyFont="1" applyBorder="1" applyAlignment="1">
      <alignment horizontal="center" vertical="center" wrapText="1"/>
    </xf>
    <xf numFmtId="181" fontId="10" fillId="0" borderId="0" xfId="42" applyNumberFormat="1" applyFont="1" applyFill="1" applyBorder="1" applyAlignment="1">
      <alignment horizontal="center" vertical="center" wrapText="1"/>
    </xf>
    <xf numFmtId="181" fontId="9" fillId="0" borderId="10" xfId="42" applyNumberFormat="1" applyFont="1" applyFill="1" applyBorder="1" applyAlignment="1">
      <alignment horizontal="center" vertical="center" wrapText="1"/>
    </xf>
    <xf numFmtId="0" fontId="16" fillId="0" borderId="0" xfId="0" applyFont="1" applyAlignment="1">
      <alignment/>
    </xf>
    <xf numFmtId="0" fontId="17" fillId="0" borderId="0" xfId="0" applyFont="1" applyAlignment="1">
      <alignment/>
    </xf>
    <xf numFmtId="0" fontId="12" fillId="0" borderId="10" xfId="0" applyFont="1" applyBorder="1" applyAlignment="1">
      <alignment horizontal="center" vertical="center"/>
    </xf>
    <xf numFmtId="49" fontId="12" fillId="0" borderId="10" xfId="0" applyNumberFormat="1" applyFont="1" applyBorder="1" applyAlignment="1">
      <alignment vertical="center" wrapText="1"/>
    </xf>
    <xf numFmtId="0" fontId="0" fillId="0" borderId="0" xfId="0" applyFont="1" applyAlignment="1">
      <alignment/>
    </xf>
    <xf numFmtId="0" fontId="12" fillId="0" borderId="10" xfId="0" applyFont="1" applyBorder="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18" fillId="0" borderId="10" xfId="0" applyFont="1" applyBorder="1" applyAlignment="1">
      <alignment horizontal="center" vertical="center"/>
    </xf>
    <xf numFmtId="0" fontId="18" fillId="0" borderId="10" xfId="0" applyFont="1" applyBorder="1" applyAlignment="1">
      <alignment horizontal="center" vertical="center" wrapText="1"/>
    </xf>
    <xf numFmtId="181" fontId="18" fillId="0" borderId="10" xfId="42" applyNumberFormat="1" applyFont="1" applyFill="1" applyBorder="1" applyAlignment="1">
      <alignment horizontal="center" vertical="center" wrapText="1"/>
    </xf>
    <xf numFmtId="0" fontId="18" fillId="0" borderId="10" xfId="0" applyFont="1" applyBorder="1" applyAlignment="1">
      <alignment horizontal="left" vertical="center" wrapText="1"/>
    </xf>
    <xf numFmtId="0" fontId="4" fillId="0" borderId="10" xfId="0" applyFont="1" applyBorder="1" applyAlignment="1">
      <alignment horizontal="center" vertical="center"/>
    </xf>
    <xf numFmtId="0" fontId="18" fillId="0" borderId="10" xfId="0" applyFont="1" applyBorder="1" applyAlignment="1">
      <alignment vertical="center"/>
    </xf>
    <xf numFmtId="0" fontId="18" fillId="0" borderId="10" xfId="0" applyFont="1" applyBorder="1" applyAlignment="1">
      <alignment horizontal="justify" vertical="center" wrapText="1"/>
    </xf>
    <xf numFmtId="0" fontId="18" fillId="0" borderId="10" xfId="0" applyFont="1" applyBorder="1" applyAlignment="1">
      <alignment vertical="center" wrapText="1"/>
    </xf>
    <xf numFmtId="0" fontId="18" fillId="0" borderId="10" xfId="0" applyFont="1" applyFill="1" applyBorder="1" applyAlignment="1">
      <alignment horizontal="center" vertical="center"/>
    </xf>
    <xf numFmtId="3" fontId="18" fillId="0" borderId="10" xfId="42"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xf>
    <xf numFmtId="3" fontId="18" fillId="0" borderId="10" xfId="42" applyNumberFormat="1" applyFont="1" applyFill="1" applyBorder="1" applyAlignment="1">
      <alignment horizontal="center" vertical="center"/>
    </xf>
    <xf numFmtId="3" fontId="19" fillId="0" borderId="10" xfId="0" applyNumberFormat="1" applyFont="1" applyFill="1" applyBorder="1" applyAlignment="1">
      <alignment horizontal="right" vertical="center"/>
    </xf>
    <xf numFmtId="3" fontId="18" fillId="0" borderId="10" xfId="0" applyNumberFormat="1" applyFont="1" applyFill="1" applyBorder="1" applyAlignment="1">
      <alignment horizontal="right" vertical="center"/>
    </xf>
    <xf numFmtId="0" fontId="1" fillId="0" borderId="0" xfId="0" applyFont="1" applyAlignment="1">
      <alignment vertical="center"/>
    </xf>
    <xf numFmtId="0" fontId="0" fillId="0" borderId="0" xfId="0" applyAlignment="1">
      <alignment vertical="center"/>
    </xf>
    <xf numFmtId="0" fontId="8" fillId="0" borderId="10" xfId="0" applyFont="1" applyBorder="1" applyAlignment="1">
      <alignment vertical="center"/>
    </xf>
    <xf numFmtId="181" fontId="1" fillId="0" borderId="0" xfId="0" applyNumberFormat="1" applyFont="1" applyAlignment="1">
      <alignment vertical="center"/>
    </xf>
    <xf numFmtId="0" fontId="8" fillId="0" borderId="10" xfId="0" applyFont="1" applyBorder="1" applyAlignment="1">
      <alignment horizontal="justify" vertical="center" wrapText="1"/>
    </xf>
    <xf numFmtId="0" fontId="4" fillId="0" borderId="10" xfId="0" applyFont="1" applyBorder="1" applyAlignment="1">
      <alignment horizontal="left" vertical="center"/>
    </xf>
    <xf numFmtId="3" fontId="18" fillId="0" borderId="10" xfId="0" applyNumberFormat="1" applyFont="1" applyBorder="1" applyAlignment="1">
      <alignment vertical="center"/>
    </xf>
    <xf numFmtId="3" fontId="9" fillId="0" borderId="11" xfId="0" applyNumberFormat="1" applyFont="1" applyBorder="1" applyAlignment="1">
      <alignment horizontal="right" vertical="center" wrapText="1"/>
    </xf>
    <xf numFmtId="3" fontId="10" fillId="0" borderId="10" xfId="0" applyNumberFormat="1" applyFont="1" applyBorder="1" applyAlignment="1">
      <alignment horizontal="right" vertical="center" wrapText="1"/>
    </xf>
    <xf numFmtId="3" fontId="11" fillId="0" borderId="0" xfId="0" applyNumberFormat="1" applyFont="1" applyAlignment="1">
      <alignment horizontal="right" vertical="center"/>
    </xf>
    <xf numFmtId="3" fontId="12" fillId="0" borderId="10" xfId="0" applyNumberFormat="1" applyFont="1" applyBorder="1" applyAlignment="1">
      <alignment horizontal="right" vertical="center" wrapText="1"/>
    </xf>
    <xf numFmtId="3" fontId="12" fillId="0" borderId="10" xfId="42" applyNumberFormat="1" applyFont="1" applyFill="1" applyBorder="1" applyAlignment="1">
      <alignment horizontal="right" vertical="center" wrapText="1"/>
    </xf>
    <xf numFmtId="3" fontId="10" fillId="0" borderId="10" xfId="42" applyNumberFormat="1" applyFont="1" applyFill="1" applyBorder="1" applyAlignment="1">
      <alignment horizontal="right" vertical="center" wrapText="1"/>
    </xf>
    <xf numFmtId="3" fontId="10" fillId="0" borderId="10" xfId="0" applyNumberFormat="1" applyFont="1" applyFill="1" applyBorder="1" applyAlignment="1">
      <alignment horizontal="right" vertical="center" wrapText="1"/>
    </xf>
    <xf numFmtId="3" fontId="9" fillId="0" borderId="10" xfId="0" applyNumberFormat="1" applyFont="1" applyBorder="1" applyAlignment="1">
      <alignment horizontal="right" vertical="center" wrapText="1"/>
    </xf>
    <xf numFmtId="3" fontId="9" fillId="0" borderId="0" xfId="42" applyNumberFormat="1" applyFont="1" applyFill="1" applyBorder="1" applyAlignment="1">
      <alignment horizontal="right" vertical="center" wrapText="1"/>
    </xf>
    <xf numFmtId="3" fontId="10" fillId="0" borderId="0" xfId="0" applyNumberFormat="1" applyFont="1" applyBorder="1" applyAlignment="1">
      <alignment horizontal="right" vertical="center" wrapText="1"/>
    </xf>
    <xf numFmtId="3" fontId="10" fillId="0" borderId="0" xfId="42" applyNumberFormat="1" applyFont="1" applyFill="1" applyBorder="1" applyAlignment="1">
      <alignment horizontal="right" vertical="center" wrapText="1"/>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49" fontId="10" fillId="0" borderId="0" xfId="0" applyNumberFormat="1" applyFont="1" applyBorder="1" applyAlignment="1">
      <alignment vertical="center"/>
    </xf>
    <xf numFmtId="3" fontId="0" fillId="0" borderId="0" xfId="0" applyNumberFormat="1" applyAlignment="1">
      <alignment horizontal="right" vertical="center"/>
    </xf>
    <xf numFmtId="0" fontId="0" fillId="0" borderId="0" xfId="0" applyFont="1" applyAlignment="1">
      <alignment vertical="center"/>
    </xf>
    <xf numFmtId="49" fontId="10" fillId="0" borderId="0" xfId="0" applyNumberFormat="1" applyFont="1" applyFill="1" applyBorder="1" applyAlignment="1">
      <alignment vertical="center"/>
    </xf>
    <xf numFmtId="2" fontId="7" fillId="0" borderId="10" xfId="0" applyNumberFormat="1" applyFont="1" applyFill="1" applyBorder="1" applyAlignment="1">
      <alignment vertical="center" wrapText="1"/>
    </xf>
    <xf numFmtId="3" fontId="12" fillId="0" borderId="10" xfId="42" applyNumberFormat="1" applyFont="1" applyBorder="1" applyAlignment="1">
      <alignment horizontal="right" vertical="center" wrapText="1"/>
    </xf>
    <xf numFmtId="0" fontId="78" fillId="0" borderId="10" xfId="0" applyFont="1" applyBorder="1" applyAlignment="1">
      <alignment horizontal="center" vertical="center"/>
    </xf>
    <xf numFmtId="0" fontId="78" fillId="0" borderId="11" xfId="0" applyFont="1" applyBorder="1" applyAlignment="1">
      <alignment horizontal="center" vertical="center" wrapText="1"/>
    </xf>
    <xf numFmtId="0" fontId="78" fillId="0" borderId="10" xfId="0" applyFont="1" applyBorder="1" applyAlignment="1">
      <alignment horizontal="center" vertical="center" wrapText="1"/>
    </xf>
    <xf numFmtId="3" fontId="78" fillId="0" borderId="10" xfId="0" applyNumberFormat="1" applyFont="1" applyBorder="1" applyAlignment="1">
      <alignment horizontal="right" vertical="center" wrapText="1"/>
    </xf>
    <xf numFmtId="3" fontId="78" fillId="0" borderId="10" xfId="42" applyNumberFormat="1" applyFont="1" applyFill="1" applyBorder="1" applyAlignment="1">
      <alignment horizontal="right" vertical="center" wrapText="1"/>
    </xf>
    <xf numFmtId="181" fontId="78" fillId="0" borderId="10" xfId="42" applyNumberFormat="1" applyFont="1" applyFill="1" applyBorder="1" applyAlignment="1">
      <alignment horizontal="center" vertical="center" wrapText="1"/>
    </xf>
    <xf numFmtId="0" fontId="79" fillId="0" borderId="0" xfId="0" applyFont="1" applyAlignment="1">
      <alignment vertical="center"/>
    </xf>
    <xf numFmtId="0" fontId="80" fillId="0" borderId="0" xfId="0" applyFont="1" applyAlignment="1">
      <alignment vertical="center"/>
    </xf>
    <xf numFmtId="0" fontId="9" fillId="0" borderId="12" xfId="0" applyFont="1" applyBorder="1" applyAlignment="1">
      <alignment horizontal="center" vertical="center" wrapText="1"/>
    </xf>
    <xf numFmtId="49" fontId="10" fillId="0" borderId="10" xfId="0" applyNumberFormat="1" applyFont="1" applyBorder="1" applyAlignment="1">
      <alignment vertical="center" wrapText="1"/>
    </xf>
    <xf numFmtId="181" fontId="10" fillId="0" borderId="0" xfId="42" applyNumberFormat="1" applyFont="1" applyFill="1" applyBorder="1" applyAlignment="1">
      <alignment vertical="center" wrapText="1"/>
    </xf>
    <xf numFmtId="3" fontId="9" fillId="0" borderId="12" xfId="0" applyNumberFormat="1" applyFont="1" applyBorder="1" applyAlignment="1">
      <alignment horizontal="center" vertical="center" wrapText="1"/>
    </xf>
    <xf numFmtId="181" fontId="18" fillId="0" borderId="10" xfId="0" applyNumberFormat="1" applyFont="1" applyFill="1" applyBorder="1" applyAlignment="1">
      <alignment horizontal="center" vertical="center" wrapText="1"/>
    </xf>
    <xf numFmtId="181" fontId="0" fillId="0" borderId="0" xfId="0" applyNumberFormat="1" applyFont="1" applyAlignment="1">
      <alignment vertical="center"/>
    </xf>
    <xf numFmtId="0" fontId="18" fillId="0" borderId="0" xfId="0" applyFont="1" applyAlignment="1">
      <alignment horizontal="left" vertical="center" wrapText="1"/>
    </xf>
    <xf numFmtId="0" fontId="3" fillId="0" borderId="10" xfId="0" applyFont="1" applyBorder="1" applyAlignment="1">
      <alignment horizontal="center"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4" fillId="0" borderId="0" xfId="0" applyFont="1" applyAlignment="1">
      <alignment horizontal="center" vertical="center" wrapText="1"/>
    </xf>
    <xf numFmtId="0" fontId="3" fillId="0" borderId="0" xfId="0" applyFont="1" applyAlignment="1">
      <alignment horizontal="center" vertical="center" wrapText="1"/>
    </xf>
    <xf numFmtId="0" fontId="8" fillId="0" borderId="15" xfId="0" applyFont="1" applyBorder="1" applyAlignment="1">
      <alignment horizontal="center" vertical="center" wrapText="1"/>
    </xf>
    <xf numFmtId="0" fontId="8" fillId="0" borderId="15" xfId="0" applyFont="1" applyBorder="1" applyAlignment="1">
      <alignment horizontal="center" vertical="center"/>
    </xf>
    <xf numFmtId="0" fontId="16"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10" fillId="0" borderId="12"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11" xfId="0" applyFont="1" applyFill="1" applyBorder="1" applyAlignment="1">
      <alignment horizontal="left" vertical="center" wrapText="1"/>
    </xf>
    <xf numFmtId="181" fontId="10" fillId="0" borderId="12" xfId="42" applyNumberFormat="1" applyFont="1" applyFill="1" applyBorder="1" applyAlignment="1">
      <alignment horizontal="center" vertical="center" wrapText="1"/>
    </xf>
    <xf numFmtId="181" fontId="10" fillId="0" borderId="16" xfId="42" applyNumberFormat="1" applyFont="1" applyFill="1" applyBorder="1" applyAlignment="1">
      <alignment horizontal="center" vertical="center" wrapText="1"/>
    </xf>
    <xf numFmtId="181" fontId="10" fillId="0" borderId="11" xfId="42"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7" fillId="0" borderId="0" xfId="0" applyFont="1" applyAlignment="1">
      <alignment horizontal="center" vertical="center" wrapText="1"/>
    </xf>
    <xf numFmtId="0" fontId="9" fillId="0" borderId="12" xfId="0" applyFont="1" applyBorder="1" applyAlignment="1">
      <alignment horizontal="center" vertical="center" wrapText="1"/>
    </xf>
    <xf numFmtId="0" fontId="9" fillId="0" borderId="16" xfId="0" applyFont="1" applyBorder="1" applyAlignment="1">
      <alignment horizontal="center" vertical="center" wrapText="1"/>
    </xf>
    <xf numFmtId="3" fontId="9" fillId="0" borderId="17" xfId="0" applyNumberFormat="1" applyFont="1" applyBorder="1" applyAlignment="1">
      <alignment horizontal="center" vertical="center" wrapText="1"/>
    </xf>
    <xf numFmtId="3" fontId="9" fillId="0" borderId="18" xfId="0" applyNumberFormat="1"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181" fontId="10" fillId="0" borderId="12" xfId="42" applyNumberFormat="1" applyFont="1" applyFill="1" applyBorder="1" applyAlignment="1">
      <alignment horizontal="center" vertical="center"/>
    </xf>
    <xf numFmtId="181" fontId="10" fillId="0" borderId="16" xfId="42" applyNumberFormat="1" applyFont="1" applyFill="1" applyBorder="1" applyAlignment="1">
      <alignment horizontal="center" vertical="center"/>
    </xf>
    <xf numFmtId="181" fontId="10" fillId="0" borderId="11" xfId="42" applyNumberFormat="1" applyFont="1" applyFill="1" applyBorder="1" applyAlignment="1">
      <alignment horizontal="center" vertical="center"/>
    </xf>
    <xf numFmtId="0" fontId="1" fillId="0" borderId="13" xfId="0" applyFont="1" applyBorder="1" applyAlignment="1">
      <alignment horizontal="left" vertical="center" wrapText="1"/>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0" fontId="10" fillId="0" borderId="12"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9" fillId="0" borderId="11" xfId="0" applyFont="1" applyBorder="1" applyAlignment="1">
      <alignment horizontal="center" vertical="center" wrapText="1"/>
    </xf>
    <xf numFmtId="0" fontId="14" fillId="0" borderId="15" xfId="0" applyFont="1" applyBorder="1" applyAlignment="1">
      <alignment horizontal="right"/>
    </xf>
  </cellXfs>
  <cellStyles count="63">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heetViews>
  <sheetFormatPr defaultColWidth="9.140625" defaultRowHeight="12.75"/>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60"/>
  <sheetViews>
    <sheetView tabSelected="1"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3" sqref="A3:G3"/>
    </sheetView>
  </sheetViews>
  <sheetFormatPr defaultColWidth="9.140625" defaultRowHeight="15" customHeight="1"/>
  <cols>
    <col min="1" max="1" width="4.421875" style="73" customWidth="1"/>
    <col min="2" max="2" width="48.421875" style="73" customWidth="1"/>
    <col min="3" max="3" width="10.8515625" style="73" customWidth="1"/>
    <col min="4" max="4" width="10.00390625" style="73" customWidth="1"/>
    <col min="5" max="5" width="8.28125" style="73" customWidth="1"/>
    <col min="6" max="6" width="10.140625" style="73" customWidth="1"/>
    <col min="7" max="7" width="8.140625" style="73" customWidth="1"/>
    <col min="8" max="16384" width="9.140625" style="73" customWidth="1"/>
  </cols>
  <sheetData>
    <row r="1" spans="1:9" ht="16.5">
      <c r="A1" s="95" t="s">
        <v>87</v>
      </c>
      <c r="B1" s="95"/>
      <c r="C1" s="95"/>
      <c r="D1" s="95"/>
      <c r="E1" s="95"/>
      <c r="F1" s="95"/>
      <c r="G1" s="95"/>
      <c r="H1" s="49"/>
      <c r="I1" s="49"/>
    </row>
    <row r="2" spans="1:9" ht="21" customHeight="1">
      <c r="A2" s="96" t="s">
        <v>60</v>
      </c>
      <c r="B2" s="96"/>
      <c r="C2" s="96"/>
      <c r="D2" s="96"/>
      <c r="E2" s="96"/>
      <c r="F2" s="96"/>
      <c r="G2" s="96"/>
      <c r="H2" s="49"/>
      <c r="I2" s="49"/>
    </row>
    <row r="3" spans="1:9" ht="30.75" customHeight="1">
      <c r="A3" s="97" t="s">
        <v>111</v>
      </c>
      <c r="B3" s="98"/>
      <c r="C3" s="98"/>
      <c r="D3" s="98"/>
      <c r="E3" s="98"/>
      <c r="F3" s="98"/>
      <c r="G3" s="98"/>
      <c r="H3" s="49"/>
      <c r="I3" s="49"/>
    </row>
    <row r="4" spans="1:9" ht="20.25" customHeight="1">
      <c r="A4" s="99" t="s">
        <v>0</v>
      </c>
      <c r="B4" s="92" t="s">
        <v>7</v>
      </c>
      <c r="C4" s="92" t="s">
        <v>8</v>
      </c>
      <c r="D4" s="92" t="s">
        <v>58</v>
      </c>
      <c r="E4" s="93" t="s">
        <v>61</v>
      </c>
      <c r="F4" s="94"/>
      <c r="G4" s="92" t="s">
        <v>59</v>
      </c>
      <c r="H4" s="49"/>
      <c r="I4" s="49"/>
    </row>
    <row r="5" spans="1:9" ht="46.5" customHeight="1">
      <c r="A5" s="99"/>
      <c r="B5" s="92"/>
      <c r="C5" s="92"/>
      <c r="D5" s="92"/>
      <c r="E5" s="2" t="s">
        <v>38</v>
      </c>
      <c r="F5" s="2" t="s">
        <v>39</v>
      </c>
      <c r="G5" s="92"/>
      <c r="H5" s="49"/>
      <c r="I5" s="49"/>
    </row>
    <row r="6" spans="1:9" ht="16.5">
      <c r="A6" s="31" t="s">
        <v>1</v>
      </c>
      <c r="B6" s="32" t="s">
        <v>4</v>
      </c>
      <c r="C6" s="31"/>
      <c r="D6" s="33"/>
      <c r="E6" s="33"/>
      <c r="F6" s="34"/>
      <c r="G6" s="34"/>
      <c r="H6" s="49"/>
      <c r="I6" s="49"/>
    </row>
    <row r="7" spans="1:9" ht="16.5">
      <c r="A7" s="35">
        <v>1</v>
      </c>
      <c r="B7" s="40" t="s">
        <v>15</v>
      </c>
      <c r="C7" s="36" t="s">
        <v>3</v>
      </c>
      <c r="D7" s="89">
        <v>406</v>
      </c>
      <c r="E7" s="37">
        <v>400</v>
      </c>
      <c r="F7" s="37">
        <v>437</v>
      </c>
      <c r="G7" s="37">
        <v>462</v>
      </c>
      <c r="H7" s="49"/>
      <c r="I7" s="49"/>
    </row>
    <row r="8" spans="1:17" ht="16.5">
      <c r="A8" s="35"/>
      <c r="B8" s="51" t="s">
        <v>2</v>
      </c>
      <c r="C8" s="36"/>
      <c r="D8" s="37"/>
      <c r="E8" s="37"/>
      <c r="F8" s="37"/>
      <c r="G8" s="37"/>
      <c r="H8" s="49"/>
      <c r="I8" s="49"/>
      <c r="Q8" s="90"/>
    </row>
    <row r="9" spans="1:14" ht="16.5">
      <c r="A9" s="35"/>
      <c r="B9" s="40" t="s">
        <v>44</v>
      </c>
      <c r="C9" s="36" t="s">
        <v>3</v>
      </c>
      <c r="D9" s="37">
        <f>D7-51</f>
        <v>355</v>
      </c>
      <c r="E9" s="37">
        <v>364</v>
      </c>
      <c r="F9" s="37">
        <v>380</v>
      </c>
      <c r="G9" s="37">
        <f>F9+G10</f>
        <v>425</v>
      </c>
      <c r="H9" s="49"/>
      <c r="I9" s="49"/>
      <c r="J9" s="90"/>
      <c r="L9" s="90"/>
      <c r="M9" s="90"/>
      <c r="N9" s="90"/>
    </row>
    <row r="10" spans="1:9" ht="16.5">
      <c r="A10" s="35"/>
      <c r="B10" s="40" t="s">
        <v>9</v>
      </c>
      <c r="C10" s="36" t="s">
        <v>3</v>
      </c>
      <c r="D10" s="37">
        <v>73</v>
      </c>
      <c r="E10" s="37">
        <v>40</v>
      </c>
      <c r="F10" s="40">
        <v>46</v>
      </c>
      <c r="G10" s="37">
        <v>45</v>
      </c>
      <c r="H10" s="49"/>
      <c r="I10" s="49"/>
    </row>
    <row r="11" spans="1:13" ht="16.5">
      <c r="A11" s="35"/>
      <c r="B11" s="40" t="s">
        <v>16</v>
      </c>
      <c r="C11" s="36" t="s">
        <v>3</v>
      </c>
      <c r="D11" s="37">
        <v>9</v>
      </c>
      <c r="E11" s="37">
        <v>9</v>
      </c>
      <c r="F11" s="37">
        <v>16</v>
      </c>
      <c r="G11" s="37">
        <v>20</v>
      </c>
      <c r="H11" s="49"/>
      <c r="I11" s="49"/>
      <c r="J11" s="90"/>
      <c r="L11" s="90"/>
      <c r="M11" s="90"/>
    </row>
    <row r="12" spans="1:9" ht="16.5">
      <c r="A12" s="35"/>
      <c r="B12" s="40" t="s">
        <v>54</v>
      </c>
      <c r="C12" s="36" t="s">
        <v>3</v>
      </c>
      <c r="D12" s="37">
        <f>(D9-51)*35/100</f>
        <v>106.4</v>
      </c>
      <c r="E12" s="37">
        <f>(E9-51)*38/100</f>
        <v>118.94</v>
      </c>
      <c r="F12" s="37">
        <f>(F9-51)*38/100</f>
        <v>125.02</v>
      </c>
      <c r="G12" s="37">
        <f>(G9-51)*40/100</f>
        <v>149.6</v>
      </c>
      <c r="H12" s="49"/>
      <c r="I12" s="49"/>
    </row>
    <row r="13" spans="1:9" ht="16.5">
      <c r="A13" s="35"/>
      <c r="B13" s="40" t="s">
        <v>52</v>
      </c>
      <c r="C13" s="36" t="s">
        <v>3</v>
      </c>
      <c r="D13" s="37"/>
      <c r="E13" s="37"/>
      <c r="F13" s="37"/>
      <c r="G13" s="37"/>
      <c r="H13" s="49"/>
      <c r="I13" s="49"/>
    </row>
    <row r="14" spans="1:19" ht="33">
      <c r="A14" s="35"/>
      <c r="B14" s="42" t="s">
        <v>53</v>
      </c>
      <c r="C14" s="36" t="s">
        <v>3</v>
      </c>
      <c r="D14" s="37"/>
      <c r="E14" s="37"/>
      <c r="F14" s="37"/>
      <c r="G14" s="37"/>
      <c r="H14" s="49"/>
      <c r="I14" s="49"/>
      <c r="L14" s="90"/>
      <c r="P14" s="90"/>
      <c r="Q14" s="90"/>
      <c r="R14" s="90"/>
      <c r="S14" s="90"/>
    </row>
    <row r="15" spans="1:10" ht="16.5">
      <c r="A15" s="35">
        <v>2</v>
      </c>
      <c r="B15" s="40" t="s">
        <v>18</v>
      </c>
      <c r="C15" s="36" t="s">
        <v>35</v>
      </c>
      <c r="D15" s="37">
        <v>5315</v>
      </c>
      <c r="E15" s="37">
        <v>4850</v>
      </c>
      <c r="F15" s="37">
        <v>5845</v>
      </c>
      <c r="G15" s="37">
        <v>6400</v>
      </c>
      <c r="H15" s="49"/>
      <c r="I15" s="52"/>
      <c r="J15" s="90"/>
    </row>
    <row r="16" spans="1:10" ht="15" customHeight="1">
      <c r="A16" s="35"/>
      <c r="B16" s="51" t="s">
        <v>2</v>
      </c>
      <c r="C16" s="36"/>
      <c r="D16" s="37"/>
      <c r="E16" s="37"/>
      <c r="F16" s="37"/>
      <c r="G16" s="37"/>
      <c r="H16" s="49"/>
      <c r="I16" s="49"/>
      <c r="J16" s="90"/>
    </row>
    <row r="17" spans="1:10" ht="39" customHeight="1">
      <c r="A17" s="35"/>
      <c r="B17" s="40" t="s">
        <v>24</v>
      </c>
      <c r="C17" s="36" t="s">
        <v>36</v>
      </c>
      <c r="D17" s="37">
        <v>710</v>
      </c>
      <c r="E17" s="37">
        <v>963</v>
      </c>
      <c r="F17" s="37">
        <v>630</v>
      </c>
      <c r="G17" s="37">
        <v>650</v>
      </c>
      <c r="H17" s="49"/>
      <c r="I17" s="49"/>
      <c r="J17" s="90"/>
    </row>
    <row r="18" spans="1:9" ht="34.5" customHeight="1">
      <c r="A18" s="35"/>
      <c r="B18" s="40" t="s">
        <v>40</v>
      </c>
      <c r="C18" s="36" t="s">
        <v>36</v>
      </c>
      <c r="D18" s="37"/>
      <c r="E18" s="37"/>
      <c r="F18" s="37"/>
      <c r="G18" s="37"/>
      <c r="H18" s="49"/>
      <c r="I18" s="49"/>
    </row>
    <row r="19" spans="1:14" ht="20.25" customHeight="1">
      <c r="A19" s="35">
        <v>3</v>
      </c>
      <c r="B19" s="42" t="s">
        <v>57</v>
      </c>
      <c r="C19" s="36" t="s">
        <v>35</v>
      </c>
      <c r="D19" s="37">
        <v>8998</v>
      </c>
      <c r="E19" s="37">
        <v>7700</v>
      </c>
      <c r="F19" s="37">
        <v>8150</v>
      </c>
      <c r="G19" s="37">
        <v>8400</v>
      </c>
      <c r="H19" s="49"/>
      <c r="I19" s="49"/>
      <c r="N19" s="90"/>
    </row>
    <row r="20" spans="1:10" ht="15" customHeight="1">
      <c r="A20" s="35"/>
      <c r="B20" s="51" t="s">
        <v>2</v>
      </c>
      <c r="C20" s="36"/>
      <c r="D20" s="37"/>
      <c r="E20" s="37"/>
      <c r="F20" s="37"/>
      <c r="G20" s="37"/>
      <c r="H20" s="49"/>
      <c r="I20" s="49"/>
      <c r="J20" s="90"/>
    </row>
    <row r="21" spans="1:9" ht="15" customHeight="1">
      <c r="A21" s="35"/>
      <c r="B21" s="42" t="s">
        <v>43</v>
      </c>
      <c r="C21" s="36" t="s">
        <v>35</v>
      </c>
      <c r="D21" s="37">
        <v>1053</v>
      </c>
      <c r="E21" s="37">
        <v>1100</v>
      </c>
      <c r="F21" s="37">
        <v>1100</v>
      </c>
      <c r="G21" s="37">
        <v>1000</v>
      </c>
      <c r="H21" s="49"/>
      <c r="I21" s="49"/>
    </row>
    <row r="22" spans="1:9" ht="15" customHeight="1">
      <c r="A22" s="35"/>
      <c r="B22" s="42" t="s">
        <v>56</v>
      </c>
      <c r="C22" s="36" t="s">
        <v>35</v>
      </c>
      <c r="D22" s="37">
        <v>5030</v>
      </c>
      <c r="E22" s="37">
        <v>4850</v>
      </c>
      <c r="F22" s="37">
        <v>5050</v>
      </c>
      <c r="G22" s="37">
        <v>5500</v>
      </c>
      <c r="H22" s="49"/>
      <c r="I22" s="49"/>
    </row>
    <row r="23" spans="1:12" ht="16.5">
      <c r="A23" s="35">
        <v>4</v>
      </c>
      <c r="B23" s="41" t="s">
        <v>27</v>
      </c>
      <c r="C23" s="36" t="s">
        <v>35</v>
      </c>
      <c r="D23" s="37">
        <v>1400</v>
      </c>
      <c r="E23" s="37">
        <v>858</v>
      </c>
      <c r="F23" s="37">
        <v>1510</v>
      </c>
      <c r="G23" s="37">
        <v>1540</v>
      </c>
      <c r="H23" s="49"/>
      <c r="I23" s="49"/>
      <c r="L23" s="90"/>
    </row>
    <row r="24" spans="1:11" ht="16.5">
      <c r="A24" s="35"/>
      <c r="B24" s="53" t="s">
        <v>2</v>
      </c>
      <c r="C24" s="36"/>
      <c r="D24" s="37"/>
      <c r="E24" s="37"/>
      <c r="F24" s="37"/>
      <c r="G24" s="34"/>
      <c r="H24" s="49"/>
      <c r="I24" s="49"/>
      <c r="K24" s="90"/>
    </row>
    <row r="25" spans="1:9" ht="31.5" customHeight="1">
      <c r="A25" s="35"/>
      <c r="B25" s="41" t="s">
        <v>28</v>
      </c>
      <c r="C25" s="36" t="s">
        <v>35</v>
      </c>
      <c r="D25" s="37">
        <v>600</v>
      </c>
      <c r="E25" s="37">
        <v>612</v>
      </c>
      <c r="F25" s="37">
        <v>650</v>
      </c>
      <c r="G25" s="43">
        <v>660</v>
      </c>
      <c r="H25" s="49"/>
      <c r="I25" s="49"/>
    </row>
    <row r="26" spans="1:12" ht="31.5" customHeight="1">
      <c r="A26" s="35"/>
      <c r="B26" s="41" t="s">
        <v>29</v>
      </c>
      <c r="C26" s="36" t="s">
        <v>35</v>
      </c>
      <c r="D26" s="37">
        <v>85</v>
      </c>
      <c r="E26" s="37">
        <v>93</v>
      </c>
      <c r="F26" s="37">
        <v>110</v>
      </c>
      <c r="G26" s="43">
        <v>120</v>
      </c>
      <c r="H26" s="49"/>
      <c r="I26" s="49"/>
      <c r="L26" s="90"/>
    </row>
    <row r="27" spans="1:9" ht="33">
      <c r="A27" s="35">
        <v>5</v>
      </c>
      <c r="B27" s="38" t="s">
        <v>25</v>
      </c>
      <c r="C27" s="36" t="s">
        <v>34</v>
      </c>
      <c r="D27" s="37">
        <v>1050</v>
      </c>
      <c r="E27" s="37">
        <v>1180</v>
      </c>
      <c r="F27" s="37">
        <v>1200</v>
      </c>
      <c r="G27" s="46">
        <v>1250</v>
      </c>
      <c r="H27" s="49"/>
      <c r="I27" s="49"/>
    </row>
    <row r="28" spans="1:9" ht="33">
      <c r="A28" s="35"/>
      <c r="B28" s="38" t="s">
        <v>49</v>
      </c>
      <c r="C28" s="36" t="s">
        <v>34</v>
      </c>
      <c r="D28" s="37">
        <v>60</v>
      </c>
      <c r="E28" s="37">
        <v>68</v>
      </c>
      <c r="F28" s="37">
        <v>70</v>
      </c>
      <c r="G28" s="44">
        <v>75</v>
      </c>
      <c r="H28" s="49"/>
      <c r="I28" s="49"/>
    </row>
    <row r="29" spans="1:9" ht="33">
      <c r="A29" s="35">
        <v>6</v>
      </c>
      <c r="B29" s="38" t="s">
        <v>33</v>
      </c>
      <c r="C29" s="36" t="s">
        <v>34</v>
      </c>
      <c r="D29" s="37">
        <v>150</v>
      </c>
      <c r="E29" s="37">
        <v>180</v>
      </c>
      <c r="F29" s="37">
        <v>180</v>
      </c>
      <c r="G29" s="44">
        <v>190</v>
      </c>
      <c r="H29" s="49"/>
      <c r="I29" s="49"/>
    </row>
    <row r="30" spans="1:9" ht="33">
      <c r="A30" s="35">
        <v>7</v>
      </c>
      <c r="B30" s="42" t="s">
        <v>26</v>
      </c>
      <c r="C30" s="36" t="s">
        <v>34</v>
      </c>
      <c r="D30" s="37">
        <v>50</v>
      </c>
      <c r="E30" s="37">
        <v>54</v>
      </c>
      <c r="F30" s="37">
        <v>55</v>
      </c>
      <c r="G30" s="44">
        <v>56</v>
      </c>
      <c r="H30" s="49"/>
      <c r="I30" s="49"/>
    </row>
    <row r="31" spans="1:9" ht="16.5">
      <c r="A31" s="39" t="s">
        <v>5</v>
      </c>
      <c r="B31" s="54" t="s">
        <v>19</v>
      </c>
      <c r="C31" s="36"/>
      <c r="D31" s="37"/>
      <c r="E31" s="37"/>
      <c r="F31" s="37"/>
      <c r="G31" s="45"/>
      <c r="H31" s="49"/>
      <c r="I31" s="49"/>
    </row>
    <row r="32" spans="1:9" ht="16.5">
      <c r="A32" s="35">
        <v>1</v>
      </c>
      <c r="B32" s="40" t="s">
        <v>10</v>
      </c>
      <c r="C32" s="36" t="s">
        <v>13</v>
      </c>
      <c r="D32" s="37">
        <v>2</v>
      </c>
      <c r="E32" s="47">
        <v>3</v>
      </c>
      <c r="F32" s="37">
        <v>0</v>
      </c>
      <c r="G32" s="48">
        <v>1</v>
      </c>
      <c r="H32" s="49"/>
      <c r="I32" s="49"/>
    </row>
    <row r="33" spans="1:9" ht="15" customHeight="1">
      <c r="A33" s="35"/>
      <c r="B33" s="51" t="s">
        <v>2</v>
      </c>
      <c r="C33" s="36"/>
      <c r="D33" s="37"/>
      <c r="E33" s="47"/>
      <c r="F33" s="37"/>
      <c r="G33" s="48"/>
      <c r="H33" s="49"/>
      <c r="I33" s="49"/>
    </row>
    <row r="34" spans="1:9" ht="15" customHeight="1">
      <c r="A34" s="35"/>
      <c r="B34" s="40" t="s">
        <v>45</v>
      </c>
      <c r="C34" s="36" t="s">
        <v>13</v>
      </c>
      <c r="D34" s="37">
        <v>2</v>
      </c>
      <c r="E34" s="47">
        <v>2</v>
      </c>
      <c r="F34" s="37">
        <v>0</v>
      </c>
      <c r="G34" s="48"/>
      <c r="H34" s="49"/>
      <c r="I34" s="49"/>
    </row>
    <row r="35" spans="1:9" ht="15" customHeight="1">
      <c r="A35" s="35"/>
      <c r="B35" s="40" t="s">
        <v>11</v>
      </c>
      <c r="C35" s="36" t="s">
        <v>13</v>
      </c>
      <c r="D35" s="37"/>
      <c r="E35" s="47">
        <v>1</v>
      </c>
      <c r="F35" s="37">
        <v>0</v>
      </c>
      <c r="G35" s="48">
        <v>1</v>
      </c>
      <c r="H35" s="49"/>
      <c r="I35" s="49"/>
    </row>
    <row r="36" spans="1:9" ht="15" customHeight="1">
      <c r="A36" s="35"/>
      <c r="B36" s="40" t="s">
        <v>17</v>
      </c>
      <c r="C36" s="36" t="s">
        <v>13</v>
      </c>
      <c r="D36" s="37"/>
      <c r="E36" s="37"/>
      <c r="F36" s="37"/>
      <c r="G36" s="48">
        <v>2</v>
      </c>
      <c r="H36" s="49"/>
      <c r="I36" s="49"/>
    </row>
    <row r="37" spans="1:9" ht="15" customHeight="1">
      <c r="A37" s="35">
        <v>2</v>
      </c>
      <c r="B37" s="40" t="s">
        <v>20</v>
      </c>
      <c r="C37" s="36" t="s">
        <v>3</v>
      </c>
      <c r="D37" s="37">
        <v>13</v>
      </c>
      <c r="E37" s="47">
        <v>30</v>
      </c>
      <c r="F37" s="37">
        <v>13</v>
      </c>
      <c r="G37" s="47">
        <v>30</v>
      </c>
      <c r="H37" s="49"/>
      <c r="I37" s="49"/>
    </row>
    <row r="38" spans="1:9" ht="16.5">
      <c r="A38" s="35">
        <v>3</v>
      </c>
      <c r="B38" s="42" t="s">
        <v>21</v>
      </c>
      <c r="C38" s="36" t="s">
        <v>35</v>
      </c>
      <c r="D38" s="37"/>
      <c r="E38" s="47">
        <v>420</v>
      </c>
      <c r="F38" s="37"/>
      <c r="G38" s="47">
        <v>200</v>
      </c>
      <c r="H38" s="49"/>
      <c r="I38" s="49"/>
    </row>
    <row r="39" spans="1:9" ht="33">
      <c r="A39" s="35">
        <v>4</v>
      </c>
      <c r="B39" s="42" t="s">
        <v>41</v>
      </c>
      <c r="C39" s="36" t="s">
        <v>34</v>
      </c>
      <c r="D39" s="37"/>
      <c r="E39" s="47">
        <v>1600</v>
      </c>
      <c r="F39" s="37"/>
      <c r="G39" s="47">
        <v>1600</v>
      </c>
      <c r="H39" s="49"/>
      <c r="I39" s="49"/>
    </row>
    <row r="40" spans="1:9" ht="33">
      <c r="A40" s="35">
        <v>5</v>
      </c>
      <c r="B40" s="42" t="s">
        <v>42</v>
      </c>
      <c r="C40" s="36" t="s">
        <v>34</v>
      </c>
      <c r="D40" s="37"/>
      <c r="E40" s="47">
        <v>80</v>
      </c>
      <c r="F40" s="37"/>
      <c r="G40" s="47">
        <v>100</v>
      </c>
      <c r="H40" s="49"/>
      <c r="I40" s="49"/>
    </row>
    <row r="41" spans="1:9" ht="15" customHeight="1">
      <c r="A41" s="39" t="s">
        <v>22</v>
      </c>
      <c r="B41" s="54" t="s">
        <v>14</v>
      </c>
      <c r="C41" s="31"/>
      <c r="D41" s="37"/>
      <c r="E41" s="37"/>
      <c r="F41" s="37"/>
      <c r="G41" s="44"/>
      <c r="H41" s="49"/>
      <c r="I41" s="49"/>
    </row>
    <row r="42" spans="1:9" ht="16.5">
      <c r="A42" s="35">
        <v>1</v>
      </c>
      <c r="B42" s="40" t="s">
        <v>23</v>
      </c>
      <c r="C42" s="36" t="s">
        <v>6</v>
      </c>
      <c r="D42" s="37">
        <v>220</v>
      </c>
      <c r="E42" s="37">
        <v>230</v>
      </c>
      <c r="F42" s="37">
        <v>226</v>
      </c>
      <c r="G42" s="44">
        <v>250</v>
      </c>
      <c r="H42" s="49"/>
      <c r="I42" s="49"/>
    </row>
    <row r="43" spans="1:9" ht="15" customHeight="1">
      <c r="A43" s="35"/>
      <c r="B43" s="51" t="s">
        <v>2</v>
      </c>
      <c r="C43" s="36"/>
      <c r="D43" s="37"/>
      <c r="E43" s="37"/>
      <c r="F43" s="37"/>
      <c r="G43" s="44"/>
      <c r="H43" s="49"/>
      <c r="I43" s="49"/>
    </row>
    <row r="44" spans="1:9" ht="33">
      <c r="A44" s="35"/>
      <c r="B44" s="42" t="s">
        <v>30</v>
      </c>
      <c r="C44" s="36" t="s">
        <v>6</v>
      </c>
      <c r="D44" s="37"/>
      <c r="E44" s="37"/>
      <c r="F44" s="37"/>
      <c r="G44" s="44"/>
      <c r="H44" s="49"/>
      <c r="I44" s="49"/>
    </row>
    <row r="45" spans="1:9" ht="33">
      <c r="A45" s="35">
        <v>2</v>
      </c>
      <c r="B45" s="40" t="s">
        <v>12</v>
      </c>
      <c r="C45" s="36" t="s">
        <v>36</v>
      </c>
      <c r="D45" s="37">
        <v>2200</v>
      </c>
      <c r="E45" s="37">
        <v>2530</v>
      </c>
      <c r="F45" s="37">
        <v>3180</v>
      </c>
      <c r="G45" s="44">
        <v>3200</v>
      </c>
      <c r="H45" s="49"/>
      <c r="I45" s="49"/>
    </row>
    <row r="46" spans="1:9" ht="16.5">
      <c r="A46" s="35"/>
      <c r="B46" s="51" t="s">
        <v>2</v>
      </c>
      <c r="C46" s="36"/>
      <c r="D46" s="40"/>
      <c r="E46" s="40"/>
      <c r="F46" s="40"/>
      <c r="G46" s="55"/>
      <c r="H46" s="49"/>
      <c r="I46" s="49"/>
    </row>
    <row r="47" spans="1:9" ht="33">
      <c r="A47" s="35"/>
      <c r="B47" s="40" t="s">
        <v>31</v>
      </c>
      <c r="C47" s="36" t="s">
        <v>36</v>
      </c>
      <c r="D47" s="40"/>
      <c r="E47" s="40"/>
      <c r="F47" s="40"/>
      <c r="G47" s="55"/>
      <c r="H47" s="49"/>
      <c r="I47" s="49"/>
    </row>
    <row r="48" spans="1:9" ht="33">
      <c r="A48" s="35">
        <v>3</v>
      </c>
      <c r="B48" s="40" t="s">
        <v>32</v>
      </c>
      <c r="C48" s="36" t="s">
        <v>34</v>
      </c>
      <c r="D48" s="40">
        <v>500</v>
      </c>
      <c r="E48" s="40">
        <v>600</v>
      </c>
      <c r="F48" s="40">
        <v>600</v>
      </c>
      <c r="G48" s="55">
        <v>600</v>
      </c>
      <c r="H48" s="49"/>
      <c r="I48" s="49"/>
    </row>
    <row r="49" spans="1:9" ht="33">
      <c r="A49" s="35">
        <v>4</v>
      </c>
      <c r="B49" s="41" t="s">
        <v>37</v>
      </c>
      <c r="C49" s="36" t="s">
        <v>34</v>
      </c>
      <c r="D49" s="40">
        <v>30</v>
      </c>
      <c r="E49" s="40">
        <v>35</v>
      </c>
      <c r="F49" s="40">
        <v>35</v>
      </c>
      <c r="G49" s="55">
        <v>35</v>
      </c>
      <c r="H49" s="49"/>
      <c r="I49" s="49"/>
    </row>
    <row r="50" spans="1:9" ht="33.75" customHeight="1">
      <c r="A50" s="91" t="s">
        <v>55</v>
      </c>
      <c r="B50" s="91"/>
      <c r="C50" s="91"/>
      <c r="D50" s="91"/>
      <c r="E50" s="91"/>
      <c r="F50" s="91"/>
      <c r="G50" s="91"/>
      <c r="H50" s="49"/>
      <c r="I50" s="49"/>
    </row>
    <row r="51" spans="1:9" ht="15" customHeight="1">
      <c r="A51" s="49"/>
      <c r="B51" s="49"/>
      <c r="C51" s="49"/>
      <c r="D51" s="49"/>
      <c r="E51" s="49"/>
      <c r="F51" s="49"/>
      <c r="G51" s="49"/>
      <c r="H51" s="49"/>
      <c r="I51" s="49"/>
    </row>
    <row r="52" spans="1:9" ht="15" customHeight="1">
      <c r="A52" s="49"/>
      <c r="B52" s="49"/>
      <c r="C52" s="49"/>
      <c r="D52" s="49"/>
      <c r="E52" s="49"/>
      <c r="F52" s="49"/>
      <c r="G52" s="49"/>
      <c r="H52" s="49"/>
      <c r="I52" s="49"/>
    </row>
    <row r="53" spans="1:9" ht="15" customHeight="1">
      <c r="A53" s="49"/>
      <c r="B53" s="49"/>
      <c r="C53" s="49"/>
      <c r="D53" s="49"/>
      <c r="E53" s="49"/>
      <c r="F53" s="49"/>
      <c r="G53" s="49"/>
      <c r="H53" s="49"/>
      <c r="I53" s="49"/>
    </row>
    <row r="54" spans="1:9" ht="15" customHeight="1">
      <c r="A54" s="49"/>
      <c r="B54" s="49"/>
      <c r="C54" s="49"/>
      <c r="D54" s="49"/>
      <c r="E54" s="49"/>
      <c r="F54" s="49"/>
      <c r="G54" s="49"/>
      <c r="H54" s="49"/>
      <c r="I54" s="49"/>
    </row>
    <row r="55" spans="1:9" ht="15" customHeight="1">
      <c r="A55" s="49"/>
      <c r="B55" s="49"/>
      <c r="C55" s="49"/>
      <c r="D55" s="49"/>
      <c r="E55" s="49"/>
      <c r="F55" s="49"/>
      <c r="G55" s="49"/>
      <c r="H55" s="49"/>
      <c r="I55" s="49"/>
    </row>
    <row r="56" spans="1:9" ht="15" customHeight="1">
      <c r="A56" s="49"/>
      <c r="B56" s="49"/>
      <c r="C56" s="49"/>
      <c r="D56" s="49"/>
      <c r="E56" s="49"/>
      <c r="F56" s="49"/>
      <c r="G56" s="49"/>
      <c r="H56" s="49"/>
      <c r="I56" s="49"/>
    </row>
    <row r="57" spans="1:9" ht="15" customHeight="1">
      <c r="A57" s="49"/>
      <c r="B57" s="49"/>
      <c r="C57" s="49"/>
      <c r="D57" s="49"/>
      <c r="E57" s="49"/>
      <c r="F57" s="49"/>
      <c r="G57" s="49"/>
      <c r="H57" s="49"/>
      <c r="I57" s="49"/>
    </row>
    <row r="58" spans="1:9" ht="15" customHeight="1">
      <c r="A58" s="49"/>
      <c r="B58" s="49"/>
      <c r="C58" s="49"/>
      <c r="D58" s="49"/>
      <c r="E58" s="49"/>
      <c r="F58" s="49"/>
      <c r="G58" s="49"/>
      <c r="H58" s="49"/>
      <c r="I58" s="49"/>
    </row>
    <row r="59" spans="1:9" ht="15" customHeight="1">
      <c r="A59" s="49"/>
      <c r="B59" s="49"/>
      <c r="C59" s="49"/>
      <c r="D59" s="49"/>
      <c r="E59" s="49"/>
      <c r="F59" s="49"/>
      <c r="G59" s="49"/>
      <c r="H59" s="49"/>
      <c r="I59" s="49"/>
    </row>
    <row r="60" spans="1:9" ht="15" customHeight="1">
      <c r="A60" s="49"/>
      <c r="B60" s="49"/>
      <c r="C60" s="49"/>
      <c r="D60" s="49"/>
      <c r="E60" s="49"/>
      <c r="F60" s="49"/>
      <c r="G60" s="49"/>
      <c r="H60" s="49"/>
      <c r="I60" s="49"/>
    </row>
  </sheetData>
  <sheetProtection/>
  <mergeCells count="10">
    <mergeCell ref="A50:G50"/>
    <mergeCell ref="C4:C5"/>
    <mergeCell ref="D4:D5"/>
    <mergeCell ref="E4:F4"/>
    <mergeCell ref="A1:G1"/>
    <mergeCell ref="A2:G2"/>
    <mergeCell ref="G4:G5"/>
    <mergeCell ref="A3:G3"/>
    <mergeCell ref="A4:A5"/>
    <mergeCell ref="B4:B5"/>
  </mergeCells>
  <printOptions horizontalCentered="1"/>
  <pageMargins left="0.49" right="0.34" top="0.28" bottom="0.49" header="0.2" footer="0.2"/>
  <pageSetup horizontalDpi="600" verticalDpi="600" orientation="portrait" paperSize="9" scale="90" r:id="rId1"/>
  <headerFooter alignWithMargins="0">
    <oddFooter>&amp;CPage &amp;P of &amp;N</oddFooter>
  </headerFooter>
</worksheet>
</file>

<file path=xl/worksheets/sheet3.xml><?xml version="1.0" encoding="utf-8"?>
<worksheet xmlns="http://schemas.openxmlformats.org/spreadsheetml/2006/main" xmlns:r="http://schemas.openxmlformats.org/officeDocument/2006/relationships">
  <dimension ref="B1:N47"/>
  <sheetViews>
    <sheetView zoomScale="110" zoomScaleNormal="110" workbookViewId="0" topLeftCell="A1">
      <pane xSplit="9" ySplit="5" topLeftCell="J6" activePane="bottomRight" state="frozen"/>
      <selection pane="topLeft" activeCell="A1" sqref="A1"/>
      <selection pane="topRight" activeCell="J1" sqref="J1"/>
      <selection pane="bottomLeft" activeCell="A8" sqref="A8"/>
      <selection pane="bottomRight" activeCell="C12" sqref="C12"/>
    </sheetView>
  </sheetViews>
  <sheetFormatPr defaultColWidth="9.140625" defaultRowHeight="12.75"/>
  <cols>
    <col min="1" max="1" width="4.57421875" style="50" customWidth="1"/>
    <col min="2" max="2" width="4.421875" style="50" customWidth="1"/>
    <col min="3" max="3" width="37.7109375" style="50" customWidth="1"/>
    <col min="4" max="4" width="9.421875" style="50" customWidth="1"/>
    <col min="5" max="5" width="8.28125" style="72" customWidth="1"/>
    <col min="6" max="6" width="8.140625" style="72" customWidth="1"/>
    <col min="7" max="7" width="9.421875" style="72" customWidth="1"/>
    <col min="8" max="8" width="16.140625" style="73" customWidth="1"/>
    <col min="9" max="9" width="37.00390625" style="50" customWidth="1"/>
    <col min="10" max="16384" width="9.140625" style="50" customWidth="1"/>
  </cols>
  <sheetData>
    <row r="1" spans="2:10" ht="16.5">
      <c r="B1" s="107" t="s">
        <v>50</v>
      </c>
      <c r="C1" s="107"/>
      <c r="D1" s="107"/>
      <c r="E1" s="107"/>
      <c r="F1" s="107"/>
      <c r="G1" s="107"/>
      <c r="H1" s="107"/>
      <c r="I1" s="107"/>
      <c r="J1" s="49"/>
    </row>
    <row r="2" spans="2:10" ht="35.25" customHeight="1">
      <c r="B2" s="96" t="s">
        <v>88</v>
      </c>
      <c r="C2" s="96"/>
      <c r="D2" s="96"/>
      <c r="E2" s="96"/>
      <c r="F2" s="96"/>
      <c r="G2" s="96"/>
      <c r="H2" s="96"/>
      <c r="I2" s="96"/>
      <c r="J2" s="49"/>
    </row>
    <row r="3" spans="2:10" ht="26.25" customHeight="1">
      <c r="B3" s="108" t="str">
        <f>PL1!A3</f>
        <v>(Kèm theo Kế hoạch số   180 /KH-UBND ngày 17 tháng 8 năm 2022 của UBND tỉnh Lạng Sơn)</v>
      </c>
      <c r="C3" s="108"/>
      <c r="D3" s="108"/>
      <c r="E3" s="108"/>
      <c r="F3" s="108"/>
      <c r="G3" s="108"/>
      <c r="H3" s="108"/>
      <c r="I3" s="108"/>
      <c r="J3" s="49"/>
    </row>
    <row r="4" spans="2:10" ht="22.5" customHeight="1">
      <c r="B4" s="109" t="s">
        <v>0</v>
      </c>
      <c r="C4" s="109" t="s">
        <v>7</v>
      </c>
      <c r="D4" s="109" t="s">
        <v>8</v>
      </c>
      <c r="E4" s="111" t="s">
        <v>77</v>
      </c>
      <c r="F4" s="112"/>
      <c r="G4" s="113" t="s">
        <v>93</v>
      </c>
      <c r="H4" s="114"/>
      <c r="I4" s="100" t="s">
        <v>78</v>
      </c>
      <c r="J4" s="49"/>
    </row>
    <row r="5" spans="2:10" ht="34.5" customHeight="1">
      <c r="B5" s="110"/>
      <c r="C5" s="110"/>
      <c r="D5" s="110"/>
      <c r="E5" s="88" t="s">
        <v>38</v>
      </c>
      <c r="F5" s="88" t="s">
        <v>69</v>
      </c>
      <c r="G5" s="88" t="s">
        <v>38</v>
      </c>
      <c r="H5" s="85" t="s">
        <v>70</v>
      </c>
      <c r="I5" s="100"/>
      <c r="J5" s="49"/>
    </row>
    <row r="6" spans="2:10" ht="23.25" customHeight="1">
      <c r="B6" s="10" t="s">
        <v>1</v>
      </c>
      <c r="C6" s="10" t="s">
        <v>74</v>
      </c>
      <c r="D6" s="10"/>
      <c r="E6" s="56"/>
      <c r="F6" s="56"/>
      <c r="G6" s="56"/>
      <c r="H6" s="9"/>
      <c r="I6" s="9"/>
      <c r="J6" s="49"/>
    </row>
    <row r="7" spans="2:10" ht="35.25" customHeight="1">
      <c r="B7" s="4">
        <v>1</v>
      </c>
      <c r="C7" s="6" t="s">
        <v>62</v>
      </c>
      <c r="D7" s="3"/>
      <c r="E7" s="57"/>
      <c r="F7" s="57"/>
      <c r="G7" s="58"/>
      <c r="H7" s="11"/>
      <c r="I7" s="12"/>
      <c r="J7" s="49"/>
    </row>
    <row r="8" spans="2:10" s="68" customFormat="1" ht="21.75" customHeight="1">
      <c r="B8" s="13" t="s">
        <v>72</v>
      </c>
      <c r="C8" s="14" t="s">
        <v>67</v>
      </c>
      <c r="D8" s="15"/>
      <c r="E8" s="59"/>
      <c r="F8" s="59"/>
      <c r="G8" s="60"/>
      <c r="H8" s="104" t="s">
        <v>97</v>
      </c>
      <c r="I8" s="101" t="s">
        <v>100</v>
      </c>
      <c r="J8" s="67"/>
    </row>
    <row r="9" spans="2:10" ht="27.75" customHeight="1">
      <c r="B9" s="5"/>
      <c r="C9" s="8" t="s">
        <v>63</v>
      </c>
      <c r="D9" s="3" t="s">
        <v>35</v>
      </c>
      <c r="E9" s="57">
        <v>5</v>
      </c>
      <c r="F9" s="57">
        <v>0</v>
      </c>
      <c r="G9" s="61">
        <v>5</v>
      </c>
      <c r="H9" s="105"/>
      <c r="I9" s="102"/>
      <c r="J9" s="49"/>
    </row>
    <row r="10" spans="2:10" ht="27.75" customHeight="1">
      <c r="B10" s="5"/>
      <c r="C10" s="8" t="s">
        <v>66</v>
      </c>
      <c r="D10" s="3" t="s">
        <v>46</v>
      </c>
      <c r="E10" s="57">
        <v>100</v>
      </c>
      <c r="F10" s="57">
        <v>0</v>
      </c>
      <c r="G10" s="61">
        <v>100</v>
      </c>
      <c r="H10" s="106"/>
      <c r="I10" s="103"/>
      <c r="J10" s="49"/>
    </row>
    <row r="11" spans="2:10" s="68" customFormat="1" ht="41.25" customHeight="1">
      <c r="B11" s="19" t="s">
        <v>73</v>
      </c>
      <c r="C11" s="20" t="s">
        <v>68</v>
      </c>
      <c r="D11" s="15"/>
      <c r="E11" s="59"/>
      <c r="F11" s="59"/>
      <c r="G11" s="60"/>
      <c r="H11" s="104" t="s">
        <v>96</v>
      </c>
      <c r="I11" s="101" t="s">
        <v>99</v>
      </c>
      <c r="J11" s="67"/>
    </row>
    <row r="12" spans="2:10" ht="30.75" customHeight="1">
      <c r="B12" s="5"/>
      <c r="C12" s="8" t="s">
        <v>64</v>
      </c>
      <c r="D12" s="3" t="s">
        <v>35</v>
      </c>
      <c r="E12" s="62">
        <v>800</v>
      </c>
      <c r="F12" s="57">
        <v>0</v>
      </c>
      <c r="G12" s="61">
        <v>800</v>
      </c>
      <c r="H12" s="105"/>
      <c r="I12" s="102"/>
      <c r="J12" s="49"/>
    </row>
    <row r="13" spans="2:10" ht="36" customHeight="1">
      <c r="B13" s="5"/>
      <c r="C13" s="8" t="s">
        <v>66</v>
      </c>
      <c r="D13" s="3" t="s">
        <v>46</v>
      </c>
      <c r="E13" s="57">
        <v>920</v>
      </c>
      <c r="F13" s="57">
        <v>0</v>
      </c>
      <c r="G13" s="61">
        <v>920</v>
      </c>
      <c r="H13" s="106"/>
      <c r="I13" s="103"/>
      <c r="J13" s="49"/>
    </row>
    <row r="14" spans="2:10" ht="38.25" customHeight="1">
      <c r="B14" s="4">
        <v>2</v>
      </c>
      <c r="C14" s="6" t="s">
        <v>65</v>
      </c>
      <c r="D14" s="3"/>
      <c r="E14" s="57"/>
      <c r="F14" s="57"/>
      <c r="G14" s="61"/>
      <c r="H14" s="115"/>
      <c r="I14" s="115" t="s">
        <v>98</v>
      </c>
      <c r="J14" s="49"/>
    </row>
    <row r="15" spans="2:10" ht="33.75" customHeight="1">
      <c r="B15" s="5"/>
      <c r="C15" s="8" t="s">
        <v>48</v>
      </c>
      <c r="D15" s="3" t="s">
        <v>3</v>
      </c>
      <c r="E15" s="57">
        <v>0</v>
      </c>
      <c r="F15" s="57">
        <v>0</v>
      </c>
      <c r="G15" s="61">
        <v>0</v>
      </c>
      <c r="H15" s="116"/>
      <c r="I15" s="116"/>
      <c r="J15" s="49"/>
    </row>
    <row r="16" spans="2:10" ht="33.75" customHeight="1">
      <c r="B16" s="5"/>
      <c r="C16" s="8" t="s">
        <v>66</v>
      </c>
      <c r="D16" s="3" t="s">
        <v>46</v>
      </c>
      <c r="E16" s="57">
        <v>0</v>
      </c>
      <c r="F16" s="57">
        <v>0</v>
      </c>
      <c r="G16" s="61">
        <v>0</v>
      </c>
      <c r="H16" s="117"/>
      <c r="I16" s="117"/>
      <c r="J16" s="49"/>
    </row>
    <row r="17" spans="2:10" ht="42" customHeight="1">
      <c r="B17" s="4">
        <v>3</v>
      </c>
      <c r="C17" s="6" t="s">
        <v>47</v>
      </c>
      <c r="D17" s="3"/>
      <c r="E17" s="57"/>
      <c r="F17" s="57"/>
      <c r="G17" s="61"/>
      <c r="H17" s="104" t="s">
        <v>95</v>
      </c>
      <c r="I17" s="101" t="s">
        <v>101</v>
      </c>
      <c r="J17" s="49"/>
    </row>
    <row r="18" spans="2:10" ht="64.5" customHeight="1">
      <c r="B18" s="5"/>
      <c r="C18" s="8" t="s">
        <v>48</v>
      </c>
      <c r="D18" s="3" t="s">
        <v>3</v>
      </c>
      <c r="E18" s="57">
        <v>25</v>
      </c>
      <c r="F18" s="57">
        <v>0</v>
      </c>
      <c r="G18" s="61">
        <v>25</v>
      </c>
      <c r="H18" s="105"/>
      <c r="I18" s="102"/>
      <c r="J18" s="49"/>
    </row>
    <row r="19" spans="2:10" ht="81" customHeight="1">
      <c r="B19" s="5"/>
      <c r="C19" s="8" t="s">
        <v>66</v>
      </c>
      <c r="D19" s="3" t="s">
        <v>46</v>
      </c>
      <c r="E19" s="57">
        <v>4100</v>
      </c>
      <c r="F19" s="57">
        <v>0</v>
      </c>
      <c r="G19" s="61">
        <v>4100</v>
      </c>
      <c r="H19" s="106"/>
      <c r="I19" s="103"/>
      <c r="J19" s="49"/>
    </row>
    <row r="20" spans="2:10" ht="38.25" customHeight="1">
      <c r="B20" s="4">
        <v>4</v>
      </c>
      <c r="C20" s="6" t="s">
        <v>92</v>
      </c>
      <c r="D20" s="3"/>
      <c r="E20" s="57"/>
      <c r="F20" s="57"/>
      <c r="G20" s="61"/>
      <c r="H20" s="104"/>
      <c r="I20" s="104"/>
      <c r="J20" s="49"/>
    </row>
    <row r="21" spans="2:10" ht="21.75" customHeight="1">
      <c r="B21" s="4"/>
      <c r="C21" s="8" t="s">
        <v>48</v>
      </c>
      <c r="D21" s="3" t="s">
        <v>3</v>
      </c>
      <c r="E21" s="57">
        <v>0</v>
      </c>
      <c r="F21" s="57">
        <v>0</v>
      </c>
      <c r="G21" s="57">
        <v>0</v>
      </c>
      <c r="H21" s="105"/>
      <c r="I21" s="105"/>
      <c r="J21" s="49"/>
    </row>
    <row r="22" spans="2:10" ht="21.75" customHeight="1">
      <c r="B22" s="4"/>
      <c r="C22" s="8" t="s">
        <v>66</v>
      </c>
      <c r="D22" s="3" t="s">
        <v>46</v>
      </c>
      <c r="E22" s="57">
        <v>0</v>
      </c>
      <c r="F22" s="57">
        <v>0</v>
      </c>
      <c r="G22" s="57">
        <v>0</v>
      </c>
      <c r="H22" s="106"/>
      <c r="I22" s="106"/>
      <c r="J22" s="49"/>
    </row>
    <row r="23" spans="2:10" s="84" customFormat="1" ht="20.25" customHeight="1">
      <c r="B23" s="77" t="s">
        <v>5</v>
      </c>
      <c r="C23" s="78" t="s">
        <v>75</v>
      </c>
      <c r="D23" s="79"/>
      <c r="E23" s="80"/>
      <c r="F23" s="80"/>
      <c r="G23" s="81"/>
      <c r="H23" s="82"/>
      <c r="I23" s="82"/>
      <c r="J23" s="83"/>
    </row>
    <row r="24" spans="2:14" s="70" customFormat="1" ht="47.25" customHeight="1">
      <c r="B24" s="4">
        <v>1</v>
      </c>
      <c r="C24" s="6" t="s">
        <v>89</v>
      </c>
      <c r="D24" s="9"/>
      <c r="E24" s="63"/>
      <c r="F24" s="63"/>
      <c r="G24" s="64"/>
      <c r="H24" s="104" t="s">
        <v>94</v>
      </c>
      <c r="I24" s="118" t="s">
        <v>110</v>
      </c>
      <c r="J24" s="69"/>
      <c r="N24" s="87"/>
    </row>
    <row r="25" spans="2:14" ht="42.75" customHeight="1">
      <c r="B25" s="5"/>
      <c r="C25" s="86" t="s">
        <v>90</v>
      </c>
      <c r="D25" s="3" t="s">
        <v>91</v>
      </c>
      <c r="E25" s="62">
        <v>63</v>
      </c>
      <c r="F25" s="62">
        <v>14</v>
      </c>
      <c r="G25" s="61">
        <v>63</v>
      </c>
      <c r="H25" s="105"/>
      <c r="I25" s="119"/>
      <c r="J25" s="49"/>
      <c r="M25" s="70"/>
      <c r="N25" s="87"/>
    </row>
    <row r="26" spans="2:14" ht="43.5" customHeight="1">
      <c r="B26" s="5"/>
      <c r="C26" s="8" t="s">
        <v>66</v>
      </c>
      <c r="D26" s="3" t="s">
        <v>46</v>
      </c>
      <c r="E26" s="62">
        <v>1900</v>
      </c>
      <c r="F26" s="62">
        <v>342</v>
      </c>
      <c r="G26" s="61">
        <v>1900</v>
      </c>
      <c r="H26" s="106"/>
      <c r="I26" s="120"/>
      <c r="J26" s="49"/>
      <c r="N26" s="87"/>
    </row>
    <row r="27" spans="2:10" ht="33" customHeight="1">
      <c r="B27" s="4">
        <v>2</v>
      </c>
      <c r="C27" s="6" t="s">
        <v>62</v>
      </c>
      <c r="D27" s="3"/>
      <c r="E27" s="57"/>
      <c r="F27" s="57"/>
      <c r="G27" s="58"/>
      <c r="H27" s="11"/>
      <c r="I27" s="12"/>
      <c r="J27" s="49"/>
    </row>
    <row r="28" spans="2:10" s="68" customFormat="1" ht="34.5" customHeight="1">
      <c r="B28" s="13" t="s">
        <v>103</v>
      </c>
      <c r="C28" s="14" t="s">
        <v>67</v>
      </c>
      <c r="D28" s="15"/>
      <c r="E28" s="59"/>
      <c r="F28" s="59"/>
      <c r="G28" s="60"/>
      <c r="H28" s="104" t="s">
        <v>105</v>
      </c>
      <c r="I28" s="121" t="s">
        <v>106</v>
      </c>
      <c r="J28" s="67"/>
    </row>
    <row r="29" spans="2:10" ht="24" customHeight="1">
      <c r="B29" s="5"/>
      <c r="C29" s="8" t="s">
        <v>63</v>
      </c>
      <c r="D29" s="3" t="s">
        <v>35</v>
      </c>
      <c r="E29" s="57">
        <v>5</v>
      </c>
      <c r="F29" s="57">
        <v>0</v>
      </c>
      <c r="G29" s="61">
        <v>5</v>
      </c>
      <c r="H29" s="105"/>
      <c r="I29" s="122"/>
      <c r="J29" s="49"/>
    </row>
    <row r="30" spans="2:10" ht="26.25" customHeight="1">
      <c r="B30" s="5"/>
      <c r="C30" s="8" t="s">
        <v>66</v>
      </c>
      <c r="D30" s="3" t="s">
        <v>46</v>
      </c>
      <c r="E30" s="57">
        <v>100</v>
      </c>
      <c r="F30" s="57">
        <v>0</v>
      </c>
      <c r="G30" s="61">
        <v>100</v>
      </c>
      <c r="H30" s="106"/>
      <c r="I30" s="123"/>
      <c r="J30" s="49"/>
    </row>
    <row r="31" spans="2:10" s="68" customFormat="1" ht="31.5" customHeight="1">
      <c r="B31" s="19" t="s">
        <v>104</v>
      </c>
      <c r="C31" s="20" t="s">
        <v>68</v>
      </c>
      <c r="D31" s="15"/>
      <c r="E31" s="59"/>
      <c r="F31" s="59"/>
      <c r="G31" s="60"/>
      <c r="H31" s="104"/>
      <c r="I31" s="104" t="s">
        <v>108</v>
      </c>
      <c r="J31" s="67"/>
    </row>
    <row r="32" spans="2:10" ht="31.5" customHeight="1">
      <c r="B32" s="5"/>
      <c r="C32" s="8" t="s">
        <v>64</v>
      </c>
      <c r="D32" s="3" t="s">
        <v>35</v>
      </c>
      <c r="E32" s="57">
        <v>0</v>
      </c>
      <c r="F32" s="57">
        <v>0</v>
      </c>
      <c r="G32" s="61">
        <v>0</v>
      </c>
      <c r="H32" s="105"/>
      <c r="I32" s="105"/>
      <c r="J32" s="49"/>
    </row>
    <row r="33" spans="2:10" ht="26.25" customHeight="1">
      <c r="B33" s="5"/>
      <c r="C33" s="8" t="s">
        <v>66</v>
      </c>
      <c r="D33" s="3" t="s">
        <v>46</v>
      </c>
      <c r="E33" s="57">
        <v>0</v>
      </c>
      <c r="F33" s="57">
        <v>0</v>
      </c>
      <c r="G33" s="61">
        <v>0</v>
      </c>
      <c r="H33" s="106"/>
      <c r="I33" s="106"/>
      <c r="J33" s="49"/>
    </row>
    <row r="34" spans="2:10" ht="28.5">
      <c r="B34" s="4">
        <v>3</v>
      </c>
      <c r="C34" s="6" t="s">
        <v>65</v>
      </c>
      <c r="D34" s="3"/>
      <c r="E34" s="57"/>
      <c r="F34" s="57"/>
      <c r="G34" s="61"/>
      <c r="H34" s="104"/>
      <c r="I34" s="115" t="s">
        <v>98</v>
      </c>
      <c r="J34" s="49"/>
    </row>
    <row r="35" spans="2:10" ht="24.75" customHeight="1">
      <c r="B35" s="5"/>
      <c r="C35" s="8" t="s">
        <v>48</v>
      </c>
      <c r="D35" s="3" t="s">
        <v>3</v>
      </c>
      <c r="E35" s="57">
        <v>0</v>
      </c>
      <c r="F35" s="57">
        <v>0</v>
      </c>
      <c r="G35" s="61">
        <v>0</v>
      </c>
      <c r="H35" s="105"/>
      <c r="I35" s="116"/>
      <c r="J35" s="49"/>
    </row>
    <row r="36" spans="2:10" ht="25.5" customHeight="1">
      <c r="B36" s="5"/>
      <c r="C36" s="8" t="s">
        <v>66</v>
      </c>
      <c r="D36" s="3" t="s">
        <v>46</v>
      </c>
      <c r="E36" s="57">
        <v>0</v>
      </c>
      <c r="F36" s="57">
        <v>0</v>
      </c>
      <c r="G36" s="61">
        <v>0</v>
      </c>
      <c r="H36" s="106"/>
      <c r="I36" s="117"/>
      <c r="J36" s="49"/>
    </row>
    <row r="37" spans="2:10" ht="46.5" customHeight="1">
      <c r="B37" s="4">
        <v>4</v>
      </c>
      <c r="C37" s="6" t="s">
        <v>47</v>
      </c>
      <c r="D37" s="3"/>
      <c r="E37" s="57"/>
      <c r="F37" s="57"/>
      <c r="G37" s="61"/>
      <c r="H37" s="104" t="s">
        <v>107</v>
      </c>
      <c r="I37" s="101" t="s">
        <v>109</v>
      </c>
      <c r="J37" s="49"/>
    </row>
    <row r="38" spans="2:10" ht="24.75" customHeight="1">
      <c r="B38" s="5"/>
      <c r="C38" s="8" t="s">
        <v>48</v>
      </c>
      <c r="D38" s="3" t="s">
        <v>3</v>
      </c>
      <c r="E38" s="57">
        <v>25</v>
      </c>
      <c r="F38" s="57">
        <v>13</v>
      </c>
      <c r="G38" s="57">
        <v>25</v>
      </c>
      <c r="H38" s="105"/>
      <c r="I38" s="102"/>
      <c r="J38" s="49"/>
    </row>
    <row r="39" spans="2:10" ht="24.75" customHeight="1">
      <c r="B39" s="5"/>
      <c r="C39" s="8" t="s">
        <v>66</v>
      </c>
      <c r="D39" s="3" t="s">
        <v>46</v>
      </c>
      <c r="E39" s="57">
        <v>1250</v>
      </c>
      <c r="F39" s="57">
        <v>395</v>
      </c>
      <c r="G39" s="57">
        <v>1250</v>
      </c>
      <c r="H39" s="106"/>
      <c r="I39" s="103"/>
      <c r="J39" s="49"/>
    </row>
    <row r="40" spans="2:10" ht="33" customHeight="1">
      <c r="B40" s="4">
        <v>5</v>
      </c>
      <c r="C40" s="6" t="s">
        <v>92</v>
      </c>
      <c r="D40" s="3"/>
      <c r="E40" s="57"/>
      <c r="F40" s="57"/>
      <c r="G40" s="61"/>
      <c r="H40" s="11"/>
      <c r="I40" s="11"/>
      <c r="J40" s="49"/>
    </row>
    <row r="41" spans="2:10" ht="15" hidden="1">
      <c r="B41" s="21"/>
      <c r="C41" s="71"/>
      <c r="D41" s="22"/>
      <c r="E41" s="65"/>
      <c r="F41" s="65"/>
      <c r="G41" s="66"/>
      <c r="H41" s="23"/>
      <c r="I41" s="23"/>
      <c r="J41" s="49"/>
    </row>
    <row r="42" spans="2:10" ht="15" hidden="1">
      <c r="B42" s="21"/>
      <c r="C42" s="71"/>
      <c r="D42" s="22"/>
      <c r="E42" s="65"/>
      <c r="F42" s="65"/>
      <c r="G42" s="66"/>
      <c r="H42" s="23"/>
      <c r="I42" s="23"/>
      <c r="J42" s="49"/>
    </row>
    <row r="43" ht="12.75" hidden="1"/>
    <row r="44" spans="2:10" ht="21.75" customHeight="1">
      <c r="B44" s="4"/>
      <c r="C44" s="8" t="s">
        <v>48</v>
      </c>
      <c r="D44" s="3" t="s">
        <v>3</v>
      </c>
      <c r="E44" s="57">
        <v>0</v>
      </c>
      <c r="F44" s="57">
        <v>0</v>
      </c>
      <c r="G44" s="57">
        <v>0</v>
      </c>
      <c r="H44" s="11"/>
      <c r="I44" s="11"/>
      <c r="J44" s="49"/>
    </row>
    <row r="45" spans="2:10" ht="21.75" customHeight="1">
      <c r="B45" s="4"/>
      <c r="C45" s="8" t="s">
        <v>66</v>
      </c>
      <c r="D45" s="3" t="s">
        <v>46</v>
      </c>
      <c r="E45" s="57">
        <v>0</v>
      </c>
      <c r="F45" s="57">
        <v>0</v>
      </c>
      <c r="G45" s="57">
        <v>0</v>
      </c>
      <c r="H45" s="11"/>
      <c r="I45" s="11"/>
      <c r="J45" s="49"/>
    </row>
    <row r="47" ht="15">
      <c r="C47" s="74" t="s">
        <v>71</v>
      </c>
    </row>
  </sheetData>
  <sheetProtection/>
  <mergeCells count="29">
    <mergeCell ref="H11:H13"/>
    <mergeCell ref="H28:H30"/>
    <mergeCell ref="I28:I30"/>
    <mergeCell ref="H37:H39"/>
    <mergeCell ref="I37:I39"/>
    <mergeCell ref="H31:H33"/>
    <mergeCell ref="I31:I33"/>
    <mergeCell ref="H34:H36"/>
    <mergeCell ref="I34:I36"/>
    <mergeCell ref="G4:H4"/>
    <mergeCell ref="I17:I19"/>
    <mergeCell ref="I14:I16"/>
    <mergeCell ref="H14:H16"/>
    <mergeCell ref="H24:H26"/>
    <mergeCell ref="I24:I26"/>
    <mergeCell ref="H8:H10"/>
    <mergeCell ref="I8:I10"/>
    <mergeCell ref="H20:H22"/>
    <mergeCell ref="I20:I22"/>
    <mergeCell ref="I4:I5"/>
    <mergeCell ref="I11:I13"/>
    <mergeCell ref="H17:H19"/>
    <mergeCell ref="B1:I1"/>
    <mergeCell ref="B2:I2"/>
    <mergeCell ref="B3:I3"/>
    <mergeCell ref="B4:B5"/>
    <mergeCell ref="C4:C5"/>
    <mergeCell ref="D4:D5"/>
    <mergeCell ref="E4:F4"/>
  </mergeCells>
  <printOptions/>
  <pageMargins left="0.79" right="0.3" top="0.6" bottom="0.69" header="0.2" footer="0.31496062992126"/>
  <pageSetup fitToHeight="0" horizontalDpi="600" verticalDpi="600" orientation="landscape" paperSize="9" r:id="rId1"/>
  <headerFooter>
    <oddFooter>&amp;CPage &amp;P of &amp;N</oddFooter>
  </headerFooter>
</worksheet>
</file>

<file path=xl/worksheets/sheet4.xml><?xml version="1.0" encoding="utf-8"?>
<worksheet xmlns="http://schemas.openxmlformats.org/spreadsheetml/2006/main" xmlns:r="http://schemas.openxmlformats.org/officeDocument/2006/relationships">
  <dimension ref="A1:I21"/>
  <sheetViews>
    <sheetView zoomScale="110" zoomScaleNormal="110" workbookViewId="0" topLeftCell="A1">
      <selection activeCell="A2" sqref="A2:H2"/>
    </sheetView>
  </sheetViews>
  <sheetFormatPr defaultColWidth="9.140625" defaultRowHeight="12.75"/>
  <cols>
    <col min="1" max="1" width="4.421875" style="0" customWidth="1"/>
    <col min="2" max="2" width="47.28125" style="0" customWidth="1"/>
    <col min="3" max="3" width="12.421875" style="0" customWidth="1"/>
    <col min="4" max="4" width="12.28125" style="0" customWidth="1"/>
    <col min="5" max="5" width="11.8515625" style="0" customWidth="1"/>
    <col min="6" max="6" width="12.28125" style="0" customWidth="1"/>
    <col min="7" max="7" width="12.00390625" style="0" customWidth="1"/>
    <col min="8" max="8" width="17.140625" style="0" customWidth="1"/>
  </cols>
  <sheetData>
    <row r="1" spans="1:9" ht="16.5" customHeight="1">
      <c r="A1" s="107" t="s">
        <v>51</v>
      </c>
      <c r="B1" s="107"/>
      <c r="C1" s="107"/>
      <c r="D1" s="107"/>
      <c r="E1" s="107"/>
      <c r="F1" s="107"/>
      <c r="G1" s="107"/>
      <c r="H1" s="107"/>
      <c r="I1" s="1"/>
    </row>
    <row r="2" spans="1:9" ht="35.25" customHeight="1">
      <c r="A2" s="96" t="s">
        <v>79</v>
      </c>
      <c r="B2" s="96"/>
      <c r="C2" s="96"/>
      <c r="D2" s="96"/>
      <c r="E2" s="96"/>
      <c r="F2" s="96"/>
      <c r="G2" s="96"/>
      <c r="H2" s="96"/>
      <c r="I2" s="1"/>
    </row>
    <row r="3" spans="1:9" ht="15.75" customHeight="1">
      <c r="A3" s="108" t="str">
        <f>PL1!A3</f>
        <v>(Kèm theo Kế hoạch số   180 /KH-UBND ngày 17 tháng 8 năm 2022 của UBND tỉnh Lạng Sơn)</v>
      </c>
      <c r="B3" s="108"/>
      <c r="C3" s="108"/>
      <c r="D3" s="108"/>
      <c r="E3" s="108"/>
      <c r="F3" s="108"/>
      <c r="G3" s="108"/>
      <c r="H3" s="108"/>
      <c r="I3" s="1"/>
    </row>
    <row r="4" spans="1:9" ht="30" customHeight="1">
      <c r="A4" s="125" t="s">
        <v>86</v>
      </c>
      <c r="B4" s="125"/>
      <c r="C4" s="125"/>
      <c r="D4" s="125"/>
      <c r="E4" s="125"/>
      <c r="F4" s="125"/>
      <c r="G4" s="125"/>
      <c r="H4" s="125"/>
      <c r="I4" s="1"/>
    </row>
    <row r="5" spans="1:9" ht="30" customHeight="1">
      <c r="A5" s="109" t="s">
        <v>0</v>
      </c>
      <c r="B5" s="109" t="s">
        <v>7</v>
      </c>
      <c r="C5" s="100" t="s">
        <v>80</v>
      </c>
      <c r="D5" s="100"/>
      <c r="E5" s="113" t="s">
        <v>77</v>
      </c>
      <c r="F5" s="114"/>
      <c r="G5" s="109" t="s">
        <v>76</v>
      </c>
      <c r="H5" s="100" t="s">
        <v>78</v>
      </c>
      <c r="I5" s="1"/>
    </row>
    <row r="6" spans="1:9" ht="12.75" customHeight="1">
      <c r="A6" s="110"/>
      <c r="B6" s="110"/>
      <c r="C6" s="100" t="s">
        <v>81</v>
      </c>
      <c r="D6" s="100" t="s">
        <v>82</v>
      </c>
      <c r="E6" s="110" t="s">
        <v>38</v>
      </c>
      <c r="F6" s="110" t="s">
        <v>69</v>
      </c>
      <c r="G6" s="110"/>
      <c r="H6" s="100"/>
      <c r="I6" s="1"/>
    </row>
    <row r="7" spans="1:9" ht="35.25" customHeight="1">
      <c r="A7" s="124"/>
      <c r="B7" s="124"/>
      <c r="C7" s="100"/>
      <c r="D7" s="100"/>
      <c r="E7" s="124"/>
      <c r="F7" s="124"/>
      <c r="G7" s="124"/>
      <c r="H7" s="100"/>
      <c r="I7" s="1"/>
    </row>
    <row r="8" spans="1:9" ht="22.5" customHeight="1">
      <c r="A8" s="10" t="s">
        <v>1</v>
      </c>
      <c r="B8" s="10" t="s">
        <v>74</v>
      </c>
      <c r="C8" s="56">
        <f>C9+C13</f>
        <v>60000</v>
      </c>
      <c r="D8" s="56">
        <f>D9+D13</f>
        <v>30000</v>
      </c>
      <c r="E8" s="56">
        <f>E9+E13</f>
        <v>6000</v>
      </c>
      <c r="F8" s="56">
        <f>F9+F13</f>
        <v>0</v>
      </c>
      <c r="G8" s="56">
        <f>G9+G13</f>
        <v>6000</v>
      </c>
      <c r="H8" s="9"/>
      <c r="I8" s="1"/>
    </row>
    <row r="9" spans="1:9" ht="22.5" customHeight="1">
      <c r="A9" s="4">
        <v>1</v>
      </c>
      <c r="B9" s="6" t="s">
        <v>83</v>
      </c>
      <c r="C9" s="57">
        <f>SUM(C10:C11)</f>
        <v>0</v>
      </c>
      <c r="D9" s="57">
        <f>SUM(D10:D11)</f>
        <v>0</v>
      </c>
      <c r="E9" s="57">
        <f>SUM(E10:E11)</f>
        <v>0</v>
      </c>
      <c r="F9" s="57">
        <f>SUM(F10:F11)</f>
        <v>0</v>
      </c>
      <c r="G9" s="57">
        <f>SUM(G10:G11)</f>
        <v>0</v>
      </c>
      <c r="H9" s="12"/>
      <c r="I9" s="1"/>
    </row>
    <row r="10" spans="1:9" s="18" customFormat="1" ht="22.5" customHeight="1">
      <c r="A10" s="27" t="s">
        <v>72</v>
      </c>
      <c r="B10" s="28" t="s">
        <v>84</v>
      </c>
      <c r="C10" s="59"/>
      <c r="D10" s="59"/>
      <c r="E10" s="59"/>
      <c r="F10" s="59"/>
      <c r="G10" s="60"/>
      <c r="H10" s="12"/>
      <c r="I10" s="17"/>
    </row>
    <row r="11" spans="1:9" s="29" customFormat="1" ht="22.5" customHeight="1">
      <c r="A11" s="5"/>
      <c r="B11" s="28" t="s">
        <v>84</v>
      </c>
      <c r="C11" s="57"/>
      <c r="D11" s="57"/>
      <c r="E11" s="57"/>
      <c r="F11" s="57"/>
      <c r="G11" s="61"/>
      <c r="H11" s="11"/>
      <c r="I11" s="1"/>
    </row>
    <row r="12" spans="1:9" s="29" customFormat="1" ht="22.5" customHeight="1" hidden="1">
      <c r="A12" s="5"/>
      <c r="B12" s="28" t="s">
        <v>84</v>
      </c>
      <c r="C12" s="57"/>
      <c r="D12" s="57"/>
      <c r="E12" s="57"/>
      <c r="F12" s="57"/>
      <c r="G12" s="61"/>
      <c r="H12" s="11"/>
      <c r="I12" s="1"/>
    </row>
    <row r="13" spans="1:9" ht="22.5" customHeight="1">
      <c r="A13" s="4">
        <v>2</v>
      </c>
      <c r="B13" s="6" t="s">
        <v>85</v>
      </c>
      <c r="C13" s="57">
        <f>C14</f>
        <v>60000</v>
      </c>
      <c r="D13" s="57">
        <f>D14</f>
        <v>30000</v>
      </c>
      <c r="E13" s="57">
        <f>E14</f>
        <v>6000</v>
      </c>
      <c r="F13" s="57">
        <f>F14</f>
        <v>0</v>
      </c>
      <c r="G13" s="57">
        <f>G14</f>
        <v>6000</v>
      </c>
      <c r="H13" s="12"/>
      <c r="I13" s="1"/>
    </row>
    <row r="14" spans="1:9" s="18" customFormat="1" ht="31.5">
      <c r="A14" s="27" t="s">
        <v>72</v>
      </c>
      <c r="B14" s="75" t="s">
        <v>102</v>
      </c>
      <c r="C14" s="76">
        <v>60000</v>
      </c>
      <c r="D14" s="59">
        <v>30000</v>
      </c>
      <c r="E14" s="59">
        <v>6000</v>
      </c>
      <c r="F14" s="59">
        <v>0</v>
      </c>
      <c r="G14" s="60">
        <v>6000</v>
      </c>
      <c r="H14" s="12"/>
      <c r="I14" s="17"/>
    </row>
    <row r="15" spans="1:9" s="26" customFormat="1" ht="22.5" customHeight="1">
      <c r="A15" s="4" t="s">
        <v>5</v>
      </c>
      <c r="B15" s="7" t="s">
        <v>75</v>
      </c>
      <c r="C15" s="56">
        <f>C16+C20</f>
        <v>60000</v>
      </c>
      <c r="D15" s="56">
        <f>D16+D20</f>
        <v>20000</v>
      </c>
      <c r="E15" s="56">
        <f>E16+E20</f>
        <v>4000</v>
      </c>
      <c r="F15" s="56">
        <f>F16+F20</f>
        <v>0</v>
      </c>
      <c r="G15" s="56">
        <f>G16+G20</f>
        <v>4000</v>
      </c>
      <c r="H15" s="24"/>
      <c r="I15" s="25"/>
    </row>
    <row r="16" spans="1:9" ht="22.5" customHeight="1">
      <c r="A16" s="4">
        <v>1</v>
      </c>
      <c r="B16" s="6" t="s">
        <v>83</v>
      </c>
      <c r="C16" s="57">
        <f>SUM(C17:C18)</f>
        <v>0</v>
      </c>
      <c r="D16" s="57">
        <f>SUM(D17:D18)</f>
        <v>0</v>
      </c>
      <c r="E16" s="57">
        <f>SUM(E17:E18)</f>
        <v>0</v>
      </c>
      <c r="F16" s="57">
        <f>SUM(F17:F18)</f>
        <v>0</v>
      </c>
      <c r="G16" s="57">
        <f>SUM(G17:G18)</f>
        <v>0</v>
      </c>
      <c r="H16" s="12"/>
      <c r="I16" s="1"/>
    </row>
    <row r="17" spans="1:9" s="18" customFormat="1" ht="22.5" customHeight="1">
      <c r="A17" s="27" t="s">
        <v>72</v>
      </c>
      <c r="B17" s="28" t="s">
        <v>84</v>
      </c>
      <c r="C17" s="59"/>
      <c r="D17" s="59"/>
      <c r="E17" s="59"/>
      <c r="F17" s="59"/>
      <c r="G17" s="60"/>
      <c r="H17" s="12"/>
      <c r="I17" s="17"/>
    </row>
    <row r="18" spans="1:9" s="29" customFormat="1" ht="22.5" customHeight="1" hidden="1">
      <c r="A18" s="5"/>
      <c r="B18" s="28" t="s">
        <v>84</v>
      </c>
      <c r="C18" s="57"/>
      <c r="D18" s="57"/>
      <c r="E18" s="57"/>
      <c r="F18" s="57"/>
      <c r="G18" s="61"/>
      <c r="H18" s="11"/>
      <c r="I18" s="1"/>
    </row>
    <row r="19" spans="1:9" s="18" customFormat="1" ht="22.5" customHeight="1">
      <c r="A19" s="30" t="s">
        <v>73</v>
      </c>
      <c r="B19" s="28" t="s">
        <v>84</v>
      </c>
      <c r="C19" s="57"/>
      <c r="D19" s="57"/>
      <c r="E19" s="57"/>
      <c r="F19" s="57"/>
      <c r="G19" s="61"/>
      <c r="H19" s="16"/>
      <c r="I19" s="17"/>
    </row>
    <row r="20" spans="1:9" ht="22.5" customHeight="1">
      <c r="A20" s="4">
        <v>2</v>
      </c>
      <c r="B20" s="6" t="s">
        <v>85</v>
      </c>
      <c r="C20" s="57">
        <f>C21</f>
        <v>60000</v>
      </c>
      <c r="D20" s="57">
        <f>D21</f>
        <v>20000</v>
      </c>
      <c r="E20" s="57">
        <f>E21</f>
        <v>4000</v>
      </c>
      <c r="F20" s="57">
        <f>F21</f>
        <v>0</v>
      </c>
      <c r="G20" s="57">
        <f>G21</f>
        <v>4000</v>
      </c>
      <c r="H20" s="12"/>
      <c r="I20" s="1"/>
    </row>
    <row r="21" spans="1:9" s="18" customFormat="1" ht="31.5">
      <c r="A21" s="27" t="s">
        <v>72</v>
      </c>
      <c r="B21" s="75" t="s">
        <v>102</v>
      </c>
      <c r="C21" s="59">
        <v>60000</v>
      </c>
      <c r="D21" s="59">
        <v>20000</v>
      </c>
      <c r="E21" s="59">
        <v>4000</v>
      </c>
      <c r="F21" s="59">
        <v>0</v>
      </c>
      <c r="G21" s="60">
        <v>4000</v>
      </c>
      <c r="H21" s="12"/>
      <c r="I21" s="17"/>
    </row>
  </sheetData>
  <sheetProtection/>
  <mergeCells count="14">
    <mergeCell ref="F6:F7"/>
    <mergeCell ref="C5:D5"/>
    <mergeCell ref="C6:C7"/>
    <mergeCell ref="D6:D7"/>
    <mergeCell ref="A1:H1"/>
    <mergeCell ref="A2:H2"/>
    <mergeCell ref="A3:H3"/>
    <mergeCell ref="A5:A7"/>
    <mergeCell ref="B5:B7"/>
    <mergeCell ref="E5:F5"/>
    <mergeCell ref="H5:H7"/>
    <mergeCell ref="G5:G7"/>
    <mergeCell ref="A4:H4"/>
    <mergeCell ref="E6:E7"/>
  </mergeCells>
  <printOptions/>
  <pageMargins left="1.05" right="0.208661417" top="0.56" bottom="0.48" header="0.31496062992126" footer="0.31496062992126"/>
  <pageSetup fitToHeight="0"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SON PHAM</dc:creator>
  <cp:keywords/>
  <dc:description/>
  <cp:lastModifiedBy>ADMIN</cp:lastModifiedBy>
  <cp:lastPrinted>2022-08-17T01:19:33Z</cp:lastPrinted>
  <dcterms:created xsi:type="dcterms:W3CDTF">1996-10-14T23:33:28Z</dcterms:created>
  <dcterms:modified xsi:type="dcterms:W3CDTF">2022-08-17T01:19:35Z</dcterms:modified>
  <cp:category/>
  <cp:version/>
  <cp:contentType/>
  <cp:contentStatus/>
</cp:coreProperties>
</file>